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1"/>
  </bookViews>
  <sheets>
    <sheet name="PIONIRKE" sheetId="1" r:id="rId1"/>
    <sheet name="PIONIRJI" sheetId="2" r:id="rId2"/>
    <sheet name="MLADINKE " sheetId="3" r:id="rId3"/>
    <sheet name="MLADINCI" sheetId="4" r:id="rId4"/>
    <sheet name="PRIPRAVNICE" sheetId="5" r:id="rId5"/>
    <sheet name="PRIPRAVNIKI" sheetId="6" r:id="rId6"/>
    <sheet name="List1" sheetId="7" r:id="rId7"/>
  </sheets>
  <definedNames>
    <definedName name="Excel_BuiltIn_Print_Area" localSheetId="0">'PIONIRKE'!$A:$V</definedName>
    <definedName name="Excel_BuiltIn_Print_Area" localSheetId="4">'PRIPRAVNICE'!$A$1:$Y$30</definedName>
    <definedName name="Excel_BuiltIn_Print_Area" localSheetId="5">'PRIPRAVNIKI'!$A$1:$X$40</definedName>
    <definedName name="_xlnm.Print_Area" localSheetId="3">'MLADINCI'!$A$1:$Z$45</definedName>
    <definedName name="_xlnm.Print_Area" localSheetId="2">'MLADINKE '!$A$1:$Z$45</definedName>
    <definedName name="_xlnm.Print_Area" localSheetId="1">'PIONIRJI'!$A$1:$V$45</definedName>
    <definedName name="_xlnm.Print_Area" localSheetId="0">'PIONIRKE'!$A$1:$V$45</definedName>
    <definedName name="_xlnm.Print_Area" localSheetId="4">'PRIPRAVNICE'!$A$1:$Y$33</definedName>
    <definedName name="_xlnm.Print_Area" localSheetId="5">'PRIPRAVNIKI'!$A$1:$X$40</definedName>
  </definedNames>
  <calcPr fullCalcOnLoad="1"/>
</workbook>
</file>

<file path=xl/sharedStrings.xml><?xml version="1.0" encoding="utf-8"?>
<sst xmlns="http://schemas.openxmlformats.org/spreadsheetml/2006/main" count="695" uniqueCount="279">
  <si>
    <t xml:space="preserve">DRŽAVNO TEKMOVANJE                                      </t>
  </si>
  <si>
    <t>v  GASILSKI ORIENTACIJI »2013«</t>
  </si>
  <si>
    <t>16. tekmovanje PIONIRJEV IN MLADINCEV</t>
  </si>
  <si>
    <t>PIONIRKE</t>
  </si>
  <si>
    <t>ŠT.</t>
  </si>
  <si>
    <t>EKIPA</t>
  </si>
  <si>
    <t>GASILSKA</t>
  </si>
  <si>
    <t>ZŠT.</t>
  </si>
  <si>
    <t>URA</t>
  </si>
  <si>
    <t xml:space="preserve">MRTVI </t>
  </si>
  <si>
    <t>SKUPNI</t>
  </si>
  <si>
    <t xml:space="preserve">ČAS V </t>
  </si>
  <si>
    <t>1. KT</t>
  </si>
  <si>
    <t>2. KT</t>
  </si>
  <si>
    <t>3. KT</t>
  </si>
  <si>
    <t>4. KT</t>
  </si>
  <si>
    <t>SKUPAJ</t>
  </si>
  <si>
    <t>PRIHODA</t>
  </si>
  <si>
    <t>ČAS</t>
  </si>
  <si>
    <t>Zbijanje tarče</t>
  </si>
  <si>
    <t>Topogr. znaki</t>
  </si>
  <si>
    <t>Vezanje vozlov</t>
  </si>
  <si>
    <t>Prenos vode</t>
  </si>
  <si>
    <t xml:space="preserve"> </t>
  </si>
  <si>
    <t>MESTO</t>
  </si>
  <si>
    <t>ŠTEV.</t>
  </si>
  <si>
    <t>PGD</t>
  </si>
  <si>
    <t>ZVEZA</t>
  </si>
  <si>
    <t>TOČK</t>
  </si>
  <si>
    <t>ŠTARTA</t>
  </si>
  <si>
    <t>NA CILJ</t>
  </si>
  <si>
    <t>HOJE</t>
  </si>
  <si>
    <t xml:space="preserve"> TOČKAH</t>
  </si>
  <si>
    <t>NEG.T</t>
  </si>
  <si>
    <t>ČAS V s.</t>
  </si>
  <si>
    <t>TOČKE</t>
  </si>
  <si>
    <t>REZULTAT</t>
  </si>
  <si>
    <t>Hrušica</t>
  </si>
  <si>
    <t>Jesenice</t>
  </si>
  <si>
    <t>Žeje-Sv. Trojica</t>
  </si>
  <si>
    <t>Domžale</t>
  </si>
  <si>
    <t>Mali Log</t>
  </si>
  <si>
    <t>Loški Potok</t>
  </si>
  <si>
    <t>Velika Pirešica</t>
  </si>
  <si>
    <t>Žalec</t>
  </si>
  <si>
    <t>Gabrovka</t>
  </si>
  <si>
    <t>Litija</t>
  </si>
  <si>
    <t>Stična</t>
  </si>
  <si>
    <t>Ivančna Gorica</t>
  </si>
  <si>
    <t>Kapela</t>
  </si>
  <si>
    <t>Radenci</t>
  </si>
  <si>
    <t>Škale</t>
  </si>
  <si>
    <t>Šaleške doline</t>
  </si>
  <si>
    <t>Črešnjevec</t>
  </si>
  <si>
    <t>Semič</t>
  </si>
  <si>
    <t>Lahovče</t>
  </si>
  <si>
    <t>Cerklje na Gorenjskem</t>
  </si>
  <si>
    <t>Gorje-Poče-Trebenče</t>
  </si>
  <si>
    <t>Cerkno</t>
  </si>
  <si>
    <t>Kristan Vrh</t>
  </si>
  <si>
    <t>Šmarje pri Jelšah</t>
  </si>
  <si>
    <t>Črnomelj</t>
  </si>
  <si>
    <t>Pristava pri Mestinju</t>
  </si>
  <si>
    <t>Zadobrova-Sneberje-Novo Polje</t>
  </si>
  <si>
    <t>Ljubljana</t>
  </si>
  <si>
    <t>Pršetinci</t>
  </si>
  <si>
    <t>Sveti Tomaž</t>
  </si>
  <si>
    <t>Štatenberk</t>
  </si>
  <si>
    <t>Trebnje</t>
  </si>
  <si>
    <t>Trbovlje-mesto</t>
  </si>
  <si>
    <t>Trbovlje</t>
  </si>
  <si>
    <t>Gorje</t>
  </si>
  <si>
    <t>Bled-Bohinj</t>
  </si>
  <si>
    <t>Grahovo</t>
  </si>
  <si>
    <t>Cerknica</t>
  </si>
  <si>
    <t>Pobegi-Čežarji</t>
  </si>
  <si>
    <t>Obalna GZ Koper</t>
  </si>
  <si>
    <t>Šentjanž pri Dravogradu</t>
  </si>
  <si>
    <t>Dravograd</t>
  </si>
  <si>
    <t>Dekani</t>
  </si>
  <si>
    <t>Ljubljana-Rudnik</t>
  </si>
  <si>
    <t>Trbonje</t>
  </si>
  <si>
    <t>Zlatoličje</t>
  </si>
  <si>
    <t>Starše</t>
  </si>
  <si>
    <t>Kolovrat</t>
  </si>
  <si>
    <t>Zagorje ob Savi</t>
  </si>
  <si>
    <t>Velka</t>
  </si>
  <si>
    <t>Slovenske Gorice</t>
  </si>
  <si>
    <t>Dole</t>
  </si>
  <si>
    <t>Idrija</t>
  </si>
  <si>
    <t>Trebelno</t>
  </si>
  <si>
    <t>Stari trg pri Ložu</t>
  </si>
  <si>
    <t>Loška dolina</t>
  </si>
  <si>
    <t>Rakičan ( izven)</t>
  </si>
  <si>
    <t>MO Murska Sobota</t>
  </si>
  <si>
    <t>PIONIRJI</t>
  </si>
  <si>
    <t>Lokovica</t>
  </si>
  <si>
    <t>Loka pri Mengšu</t>
  </si>
  <si>
    <t>Mengeš</t>
  </si>
  <si>
    <t>Dobovec</t>
  </si>
  <si>
    <t>Velike Bloke</t>
  </si>
  <si>
    <t>Šmarjeta</t>
  </si>
  <si>
    <t>Novo mesto</t>
  </si>
  <si>
    <t>Ihan</t>
  </si>
  <si>
    <t>Pijava Gorica</t>
  </si>
  <si>
    <t>Škofljica</t>
  </si>
  <si>
    <t>Gosteče</t>
  </si>
  <si>
    <t>Škofja Loka</t>
  </si>
  <si>
    <t>Bevke</t>
  </si>
  <si>
    <t>Vrhnika</t>
  </si>
  <si>
    <t>Slovenj Gradec</t>
  </si>
  <si>
    <t>Mislinjske doline Slovenj Gradec</t>
  </si>
  <si>
    <t>Sodražica</t>
  </si>
  <si>
    <t>Ribnica</t>
  </si>
  <si>
    <t>Zagradec na Dolenjskem</t>
  </si>
  <si>
    <t>Šentjošt</t>
  </si>
  <si>
    <t>Dolomiti</t>
  </si>
  <si>
    <t>Marno</t>
  </si>
  <si>
    <t>Hrastnik</t>
  </si>
  <si>
    <t>Bodonci</t>
  </si>
  <si>
    <t>Puconci</t>
  </si>
  <si>
    <t>Nova vas nad Dragonjo</t>
  </si>
  <si>
    <t>Piran</t>
  </si>
  <si>
    <t>Pršetinci II</t>
  </si>
  <si>
    <t>Črenšovci</t>
  </si>
  <si>
    <t>Vrhe</t>
  </si>
  <si>
    <t>Razvanje</t>
  </si>
  <si>
    <t>Maribor</t>
  </si>
  <si>
    <t>Rečica</t>
  </si>
  <si>
    <t>Laško</t>
  </si>
  <si>
    <t>Pršetinci I</t>
  </si>
  <si>
    <t>Drešinja vas</t>
  </si>
  <si>
    <t>Metlika</t>
  </si>
  <si>
    <t>Šmihel-Landol</t>
  </si>
  <si>
    <t>Postojna</t>
  </si>
  <si>
    <t>MLADINKE</t>
  </si>
  <si>
    <t>MRTVI</t>
  </si>
  <si>
    <t>5. KT</t>
  </si>
  <si>
    <t>6. KT</t>
  </si>
  <si>
    <t>Hitro zvijanje cevi</t>
  </si>
  <si>
    <t>Štafetno spajanje cevi na trojak</t>
  </si>
  <si>
    <t>Pršetinci 2</t>
  </si>
  <si>
    <t>Gornja Radgona</t>
  </si>
  <si>
    <t>Pršetinci 1</t>
  </si>
  <si>
    <t>Rogašovci</t>
  </si>
  <si>
    <t>Libeliče</t>
  </si>
  <si>
    <t>Zgornja Kungota</t>
  </si>
  <si>
    <t>Kapla-Pondor</t>
  </si>
  <si>
    <t>Braslovče</t>
  </si>
  <si>
    <t>Prožinska vas</t>
  </si>
  <si>
    <t>Celje</t>
  </si>
  <si>
    <t>Dovže</t>
  </si>
  <si>
    <t>Želimlje</t>
  </si>
  <si>
    <t>Dole pri Litiji</t>
  </si>
  <si>
    <t>Horjul</t>
  </si>
  <si>
    <t>Retje</t>
  </si>
  <si>
    <t>Loški potok</t>
  </si>
  <si>
    <t>Voklo</t>
  </si>
  <si>
    <t xml:space="preserve">Kokra </t>
  </si>
  <si>
    <t>Čolnišče</t>
  </si>
  <si>
    <t>Hrib</t>
  </si>
  <si>
    <t>Zavratec</t>
  </si>
  <si>
    <t>Koprivnik</t>
  </si>
  <si>
    <t>Dvor</t>
  </si>
  <si>
    <t>Ivanje selo</t>
  </si>
  <si>
    <t>Krvavičji vrh</t>
  </si>
  <si>
    <t>Medvedje Brdo</t>
  </si>
  <si>
    <t>Logatec</t>
  </si>
  <si>
    <t>Štrekljevec</t>
  </si>
  <si>
    <t>Ledine</t>
  </si>
  <si>
    <t>MLADINCI</t>
  </si>
  <si>
    <t>Spodnji Ivanjci</t>
  </si>
  <si>
    <t>Trnovci</t>
  </si>
  <si>
    <t>Lenart</t>
  </si>
  <si>
    <t>Šoštanj-mesto</t>
  </si>
  <si>
    <t>Maribor-Studenci</t>
  </si>
  <si>
    <t>Radlje ob Dravi 1</t>
  </si>
  <si>
    <t>Dravske doline Radlje ob Dravi</t>
  </si>
  <si>
    <t>Prevoje</t>
  </si>
  <si>
    <t>Lukovica</t>
  </si>
  <si>
    <t>Senožeti</t>
  </si>
  <si>
    <t>Dol-Dolsko</t>
  </si>
  <si>
    <t>Podgrad</t>
  </si>
  <si>
    <t>Ilirska Bistrica</t>
  </si>
  <si>
    <t>Blatna Brezovica</t>
  </si>
  <si>
    <t>Mokronog</t>
  </si>
  <si>
    <t>Rova</t>
  </si>
  <si>
    <t>Poljane</t>
  </si>
  <si>
    <t>Šentjernej</t>
  </si>
  <si>
    <t>Loke</t>
  </si>
  <si>
    <t>Radlje ob Dravi 2</t>
  </si>
  <si>
    <t>Lesce</t>
  </si>
  <si>
    <t>Občine Radovljica</t>
  </si>
  <si>
    <t>Rovte</t>
  </si>
  <si>
    <t xml:space="preserve">Logatec </t>
  </si>
  <si>
    <t>Nova Gorica</t>
  </si>
  <si>
    <t>Nova Gorica-Šempeter</t>
  </si>
  <si>
    <t>13. tekmovanje GASILCEV PRIPRAVNIKOV</t>
  </si>
  <si>
    <t>PRIPRAVNICE</t>
  </si>
  <si>
    <t xml:space="preserve">1. KT </t>
  </si>
  <si>
    <t xml:space="preserve"> ČAS PRIHODA</t>
  </si>
  <si>
    <t>ČAS SKUPAJ</t>
  </si>
  <si>
    <t>ČAS HOJE</t>
  </si>
  <si>
    <t>Postavitev orodja</t>
  </si>
  <si>
    <t>Štafetna navezava 
orodja</t>
  </si>
  <si>
    <t>Naprave,  oprema za gašenje</t>
  </si>
  <si>
    <t>Spajanje cevi  trojak</t>
  </si>
  <si>
    <t>Sovjak</t>
  </si>
  <si>
    <t>Sveti Jurij ob Ščavnici</t>
  </si>
  <si>
    <t>Zibika</t>
  </si>
  <si>
    <t>Andraž nad Polzelo</t>
  </si>
  <si>
    <t>Hotič</t>
  </si>
  <si>
    <t>Zagorica</t>
  </si>
  <si>
    <t>Dobrepolje</t>
  </si>
  <si>
    <t>Pijava Gorica 1</t>
  </si>
  <si>
    <t>Pijava Gorica 2</t>
  </si>
  <si>
    <t>Zaplana</t>
  </si>
  <si>
    <t>Brezovica pri Borovnici</t>
  </si>
  <si>
    <t>Račeva</t>
  </si>
  <si>
    <t>Črni vrh</t>
  </si>
  <si>
    <t>Občine</t>
  </si>
  <si>
    <t>PRIPRAVNIKI</t>
  </si>
  <si>
    <t>Sveti Jurij Ob Ščavnici</t>
  </si>
  <si>
    <t>Cankova</t>
  </si>
  <si>
    <t>Ključarovci 1</t>
  </si>
  <si>
    <t>Ormož</t>
  </si>
  <si>
    <t>Imeno</t>
  </si>
  <si>
    <t>Mislinja</t>
  </si>
  <si>
    <t>Mislinjske doline SG</t>
  </si>
  <si>
    <t>Bistrica ob Dravi</t>
  </si>
  <si>
    <t>Ruše</t>
  </si>
  <si>
    <t>Polje-Sedlarjevo</t>
  </si>
  <si>
    <t>Ševnica</t>
  </si>
  <si>
    <t>Gorenje Vrhpolje</t>
  </si>
  <si>
    <t>Grčarice</t>
  </si>
  <si>
    <t>Leše</t>
  </si>
  <si>
    <t>Tržič</t>
  </si>
  <si>
    <t>Besnica</t>
  </si>
  <si>
    <t>MO Kranj</t>
  </si>
  <si>
    <t>Livold</t>
  </si>
  <si>
    <t xml:space="preserve">Kočevje </t>
  </si>
  <si>
    <t>Col</t>
  </si>
  <si>
    <t>Ajdovščina</t>
  </si>
  <si>
    <t>Unec</t>
  </si>
  <si>
    <t>IK</t>
  </si>
  <si>
    <t>Mali Podljuben (izven)</t>
  </si>
  <si>
    <t>ODSTOP</t>
  </si>
  <si>
    <t>Goriča vas</t>
  </si>
  <si>
    <t>Gočova (izven)</t>
  </si>
  <si>
    <t>Topog. znaki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</si>
  <si>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</si>
  <si>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</si>
  <si>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</si>
  <si>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</si>
  <si>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</si>
  <si>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</si>
  <si>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</si>
  <si>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</si>
  <si>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</si>
  <si>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</si>
  <si>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</si>
  <si>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</si>
  <si>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</si>
  <si>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</si>
  <si>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</si>
  <si>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</si>
  <si>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Cerklje na Gorenskem</t>
  </si>
  <si>
    <t>17.</t>
  </si>
  <si>
    <t>18.</t>
  </si>
  <si>
    <t>19.</t>
  </si>
  <si>
    <t>20.</t>
  </si>
  <si>
    <t>21.</t>
  </si>
  <si>
    <t>22.</t>
  </si>
  <si>
    <t>23.</t>
  </si>
  <si>
    <t>24.</t>
  </si>
  <si>
    <t>IZVEN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</si>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</sst>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\ AM/PM"/>
    <numFmt numFmtId="165" formatCode="h:mm:ss;@"/>
    <numFmt numFmtId="166" formatCode="[$-F400]h:mm:ss\ AM/PM"/>
    <numFmt numFmtId="167" formatCode="hh:mm:ss"/>
    <numFmt numFmtId="168" formatCode="hh:mm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[$-424]d\.\ mmmm\ yyyy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color indexed="54"/>
      <name val="Calibri"/>
      <family val="2"/>
    </font>
    <font>
      <b/>
      <sz val="12"/>
      <color indexed="62"/>
      <name val="Calibri"/>
      <family val="2"/>
    </font>
    <font>
      <b/>
      <sz val="14"/>
      <color indexed="56"/>
      <name val="Calibri"/>
      <family val="2"/>
    </font>
    <font>
      <b/>
      <sz val="14"/>
      <name val="Calibri"/>
      <family val="2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4"/>
      <color indexed="18"/>
      <name val="Calibri"/>
      <family val="2"/>
    </font>
    <font>
      <b/>
      <sz val="14"/>
      <color indexed="18"/>
      <name val="Calibri"/>
      <family val="2"/>
    </font>
    <font>
      <b/>
      <sz val="14"/>
      <color indexed="12"/>
      <name val="Calibri"/>
      <family val="2"/>
    </font>
    <font>
      <b/>
      <sz val="10"/>
      <name val="Arial CE"/>
      <family val="2"/>
    </font>
    <font>
      <sz val="12"/>
      <color indexed="18"/>
      <name val="Calibri"/>
      <family val="2"/>
    </font>
    <font>
      <sz val="12"/>
      <color indexed="54"/>
      <name val="Calibri"/>
      <family val="2"/>
    </font>
    <font>
      <sz val="10"/>
      <color indexed="12"/>
      <name val="Calibri"/>
      <family val="2"/>
    </font>
    <font>
      <sz val="12"/>
      <color indexed="12"/>
      <name val="Calibri"/>
      <family val="2"/>
    </font>
    <font>
      <b/>
      <i/>
      <sz val="14"/>
      <color indexed="10"/>
      <name val="Calibri"/>
      <family val="2"/>
    </font>
    <font>
      <b/>
      <i/>
      <sz val="14"/>
      <color indexed="6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Verdana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sz val="8"/>
      <name val="Arial"/>
      <family val="2"/>
    </font>
    <font>
      <b/>
      <sz val="8"/>
      <color indexed="62"/>
      <name val="Calibri"/>
      <family val="2"/>
    </font>
    <font>
      <sz val="8"/>
      <color indexed="10"/>
      <name val="Arial"/>
      <family val="2"/>
    </font>
    <font>
      <b/>
      <sz val="9"/>
      <color indexed="62"/>
      <name val="Calibri"/>
      <family val="2"/>
    </font>
    <font>
      <sz val="18"/>
      <color indexed="54"/>
      <name val="Calibri Light"/>
      <family val="2"/>
    </font>
    <font>
      <sz val="6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0"/>
      <color indexed="8"/>
      <name val="Arial CE"/>
      <family val="2"/>
    </font>
    <font>
      <sz val="18"/>
      <color theme="3"/>
      <name val="Calibri Light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7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397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45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12" borderId="0" xfId="0" applyFont="1" applyFill="1" applyAlignment="1">
      <alignment/>
    </xf>
    <xf numFmtId="0" fontId="20" fillId="12" borderId="0" xfId="0" applyFont="1" applyFill="1" applyAlignment="1">
      <alignment/>
    </xf>
    <xf numFmtId="45" fontId="20" fillId="12" borderId="0" xfId="0" applyNumberFormat="1" applyFont="1" applyFill="1" applyAlignment="1">
      <alignment/>
    </xf>
    <xf numFmtId="165" fontId="20" fillId="12" borderId="0" xfId="0" applyNumberFormat="1" applyFont="1" applyFill="1" applyAlignment="1">
      <alignment/>
    </xf>
    <xf numFmtId="0" fontId="20" fillId="12" borderId="0" xfId="0" applyNumberFormat="1" applyFont="1" applyFill="1" applyAlignment="1">
      <alignment/>
    </xf>
    <xf numFmtId="0" fontId="21" fillId="12" borderId="0" xfId="0" applyFont="1" applyFill="1" applyAlignment="1">
      <alignment/>
    </xf>
    <xf numFmtId="0" fontId="19" fillId="12" borderId="0" xfId="0" applyFont="1" applyFill="1" applyAlignment="1">
      <alignment horizontal="center"/>
    </xf>
    <xf numFmtId="0" fontId="22" fillId="12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12" borderId="0" xfId="0" applyFont="1" applyFill="1" applyAlignment="1">
      <alignment/>
    </xf>
    <xf numFmtId="0" fontId="24" fillId="12" borderId="0" xfId="0" applyFont="1" applyFill="1" applyAlignment="1">
      <alignment/>
    </xf>
    <xf numFmtId="165" fontId="25" fillId="12" borderId="0" xfId="0" applyNumberFormat="1" applyFont="1" applyFill="1" applyAlignment="1">
      <alignment/>
    </xf>
    <xf numFmtId="0" fontId="26" fillId="12" borderId="0" xfId="0" applyNumberFormat="1" applyFont="1" applyFill="1" applyAlignment="1">
      <alignment/>
    </xf>
    <xf numFmtId="2" fontId="27" fillId="12" borderId="0" xfId="0" applyNumberFormat="1" applyFont="1" applyFill="1" applyAlignment="1">
      <alignment/>
    </xf>
    <xf numFmtId="0" fontId="28" fillId="12" borderId="0" xfId="0" applyFont="1" applyFill="1" applyAlignment="1">
      <alignment/>
    </xf>
    <xf numFmtId="0" fontId="29" fillId="12" borderId="0" xfId="0" applyFont="1" applyFill="1" applyAlignment="1">
      <alignment horizontal="center"/>
    </xf>
    <xf numFmtId="0" fontId="30" fillId="12" borderId="0" xfId="0" applyFont="1" applyFill="1" applyAlignment="1">
      <alignment/>
    </xf>
    <xf numFmtId="0" fontId="31" fillId="0" borderId="0" xfId="0" applyFont="1" applyAlignment="1">
      <alignment/>
    </xf>
    <xf numFmtId="0" fontId="31" fillId="24" borderId="0" xfId="0" applyFont="1" applyFill="1" applyAlignment="1">
      <alignment/>
    </xf>
    <xf numFmtId="45" fontId="19" fillId="12" borderId="0" xfId="0" applyNumberFormat="1" applyFont="1" applyFill="1" applyAlignment="1">
      <alignment/>
    </xf>
    <xf numFmtId="0" fontId="27" fillId="12" borderId="0" xfId="0" applyNumberFormat="1" applyFont="1" applyFill="1" applyAlignment="1">
      <alignment/>
    </xf>
    <xf numFmtId="0" fontId="32" fillId="12" borderId="0" xfId="0" applyFont="1" applyFill="1" applyAlignment="1">
      <alignment/>
    </xf>
    <xf numFmtId="0" fontId="27" fillId="12" borderId="0" xfId="0" applyFont="1" applyFill="1" applyAlignment="1">
      <alignment/>
    </xf>
    <xf numFmtId="0" fontId="27" fillId="12" borderId="0" xfId="0" applyFont="1" applyFill="1" applyAlignment="1">
      <alignment horizontal="center"/>
    </xf>
    <xf numFmtId="0" fontId="33" fillId="12" borderId="0" xfId="0" applyFont="1" applyFill="1" applyAlignment="1">
      <alignment/>
    </xf>
    <xf numFmtId="0" fontId="0" fillId="24" borderId="0" xfId="0" applyFill="1" applyAlignment="1">
      <alignment/>
    </xf>
    <xf numFmtId="0" fontId="25" fillId="12" borderId="0" xfId="0" applyFont="1" applyFill="1" applyAlignment="1">
      <alignment/>
    </xf>
    <xf numFmtId="0" fontId="34" fillId="12" borderId="0" xfId="0" applyFont="1" applyFill="1" applyAlignment="1">
      <alignment/>
    </xf>
    <xf numFmtId="0" fontId="35" fillId="12" borderId="0" xfId="0" applyFont="1" applyFill="1" applyAlignment="1">
      <alignment/>
    </xf>
    <xf numFmtId="165" fontId="19" fillId="12" borderId="0" xfId="0" applyNumberFormat="1" applyFont="1" applyFill="1" applyAlignment="1">
      <alignment/>
    </xf>
    <xf numFmtId="0" fontId="19" fillId="12" borderId="0" xfId="0" applyNumberFormat="1" applyFont="1" applyFill="1" applyAlignment="1">
      <alignment/>
    </xf>
    <xf numFmtId="2" fontId="19" fillId="12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45" fontId="20" fillId="24" borderId="0" xfId="0" applyNumberFormat="1" applyFont="1" applyFill="1" applyAlignment="1">
      <alignment horizontal="center"/>
    </xf>
    <xf numFmtId="165" fontId="20" fillId="24" borderId="0" xfId="0" applyNumberFormat="1" applyFont="1" applyFill="1" applyAlignment="1">
      <alignment horizontal="center"/>
    </xf>
    <xf numFmtId="2" fontId="20" fillId="24" borderId="0" xfId="0" applyNumberFormat="1" applyFont="1" applyFill="1" applyAlignment="1">
      <alignment horizontal="center"/>
    </xf>
    <xf numFmtId="0" fontId="36" fillId="24" borderId="0" xfId="0" applyFont="1" applyFill="1" applyAlignment="1">
      <alignment/>
    </xf>
    <xf numFmtId="0" fontId="19" fillId="24" borderId="0" xfId="0" applyFont="1" applyFill="1" applyAlignment="1">
      <alignment/>
    </xf>
    <xf numFmtId="45" fontId="19" fillId="24" borderId="0" xfId="0" applyNumberFormat="1" applyFont="1" applyFill="1" applyAlignment="1">
      <alignment/>
    </xf>
    <xf numFmtId="165" fontId="19" fillId="24" borderId="0" xfId="0" applyNumberFormat="1" applyFont="1" applyFill="1" applyAlignment="1">
      <alignment/>
    </xf>
    <xf numFmtId="0" fontId="19" fillId="24" borderId="0" xfId="0" applyNumberFormat="1" applyFont="1" applyFill="1" applyAlignment="1">
      <alignment/>
    </xf>
    <xf numFmtId="2" fontId="37" fillId="24" borderId="0" xfId="0" applyNumberFormat="1" applyFont="1" applyFill="1" applyAlignment="1">
      <alignment/>
    </xf>
    <xf numFmtId="0" fontId="19" fillId="24" borderId="0" xfId="0" applyFont="1" applyFill="1" applyAlignment="1">
      <alignment horizontal="center"/>
    </xf>
    <xf numFmtId="0" fontId="38" fillId="24" borderId="0" xfId="0" applyFont="1" applyFill="1" applyAlignment="1">
      <alignment/>
    </xf>
    <xf numFmtId="0" fontId="38" fillId="24" borderId="0" xfId="0" applyFont="1" applyFill="1" applyAlignment="1">
      <alignment/>
    </xf>
    <xf numFmtId="45" fontId="38" fillId="24" borderId="0" xfId="0" applyNumberFormat="1" applyFont="1" applyFill="1" applyAlignment="1">
      <alignment/>
    </xf>
    <xf numFmtId="165" fontId="39" fillId="24" borderId="0" xfId="0" applyNumberFormat="1" applyFont="1" applyFill="1" applyAlignment="1">
      <alignment horizontal="center"/>
    </xf>
    <xf numFmtId="0" fontId="38" fillId="24" borderId="0" xfId="0" applyNumberFormat="1" applyFont="1" applyFill="1" applyAlignment="1">
      <alignment/>
    </xf>
    <xf numFmtId="2" fontId="38" fillId="24" borderId="0" xfId="0" applyNumberFormat="1" applyFont="1" applyFill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41" fillId="8" borderId="10" xfId="0" applyFont="1" applyFill="1" applyBorder="1" applyAlignment="1">
      <alignment horizontal="center"/>
    </xf>
    <xf numFmtId="0" fontId="41" fillId="8" borderId="11" xfId="0" applyFont="1" applyFill="1" applyBorder="1" applyAlignment="1">
      <alignment horizontal="center"/>
    </xf>
    <xf numFmtId="45" fontId="41" fillId="8" borderId="12" xfId="0" applyNumberFormat="1" applyFont="1" applyFill="1" applyBorder="1" applyAlignment="1">
      <alignment horizontal="center"/>
    </xf>
    <xf numFmtId="165" fontId="41" fillId="8" borderId="10" xfId="0" applyNumberFormat="1" applyFont="1" applyFill="1" applyBorder="1" applyAlignment="1">
      <alignment horizontal="center"/>
    </xf>
    <xf numFmtId="0" fontId="41" fillId="8" borderId="13" xfId="0" applyNumberFormat="1" applyFont="1" applyFill="1" applyBorder="1" applyAlignment="1">
      <alignment horizontal="center"/>
    </xf>
    <xf numFmtId="0" fontId="41" fillId="8" borderId="14" xfId="0" applyNumberFormat="1" applyFont="1" applyFill="1" applyBorder="1" applyAlignment="1">
      <alignment horizontal="center"/>
    </xf>
    <xf numFmtId="0" fontId="41" fillId="8" borderId="15" xfId="0" applyNumberFormat="1" applyFont="1" applyFill="1" applyBorder="1" applyAlignment="1">
      <alignment horizontal="center"/>
    </xf>
    <xf numFmtId="2" fontId="41" fillId="8" borderId="16" xfId="0" applyNumberFormat="1" applyFont="1" applyFill="1" applyBorder="1" applyAlignment="1">
      <alignment horizontal="center"/>
    </xf>
    <xf numFmtId="0" fontId="42" fillId="8" borderId="10" xfId="0" applyFont="1" applyFill="1" applyBorder="1" applyAlignment="1">
      <alignment horizontal="center"/>
    </xf>
    <xf numFmtId="2" fontId="42" fillId="8" borderId="12" xfId="0" applyNumberFormat="1" applyFont="1" applyFill="1" applyBorder="1" applyAlignment="1">
      <alignment horizontal="center"/>
    </xf>
    <xf numFmtId="0" fontId="41" fillId="8" borderId="17" xfId="0" applyFont="1" applyFill="1" applyBorder="1" applyAlignment="1">
      <alignment horizontal="center"/>
    </xf>
    <xf numFmtId="0" fontId="41" fillId="8" borderId="0" xfId="0" applyFont="1" applyFill="1" applyBorder="1" applyAlignment="1">
      <alignment horizontal="center"/>
    </xf>
    <xf numFmtId="0" fontId="41" fillId="8" borderId="18" xfId="0" applyNumberFormat="1" applyFont="1" applyFill="1" applyBorder="1" applyAlignment="1">
      <alignment horizontal="center"/>
    </xf>
    <xf numFmtId="0" fontId="41" fillId="8" borderId="19" xfId="0" applyNumberFormat="1" applyFont="1" applyFill="1" applyBorder="1" applyAlignment="1">
      <alignment horizontal="center"/>
    </xf>
    <xf numFmtId="0" fontId="41" fillId="8" borderId="20" xfId="0" applyNumberFormat="1" applyFont="1" applyFill="1" applyBorder="1" applyAlignment="1">
      <alignment horizontal="center"/>
    </xf>
    <xf numFmtId="2" fontId="41" fillId="8" borderId="21" xfId="0" applyNumberFormat="1" applyFont="1" applyFill="1" applyBorder="1" applyAlignment="1">
      <alignment horizontal="center"/>
    </xf>
    <xf numFmtId="0" fontId="42" fillId="8" borderId="17" xfId="0" applyFont="1" applyFill="1" applyBorder="1" applyAlignment="1">
      <alignment horizontal="center"/>
    </xf>
    <xf numFmtId="0" fontId="42" fillId="8" borderId="10" xfId="0" applyNumberFormat="1" applyFont="1" applyFill="1" applyBorder="1" applyAlignment="1">
      <alignment horizontal="center"/>
    </xf>
    <xf numFmtId="45" fontId="41" fillId="8" borderId="22" xfId="0" applyNumberFormat="1" applyFont="1" applyFill="1" applyBorder="1" applyAlignment="1">
      <alignment horizontal="center"/>
    </xf>
    <xf numFmtId="165" fontId="41" fillId="8" borderId="17" xfId="0" applyNumberFormat="1" applyFont="1" applyFill="1" applyBorder="1" applyAlignment="1">
      <alignment horizontal="center"/>
    </xf>
    <xf numFmtId="0" fontId="43" fillId="8" borderId="21" xfId="0" applyFont="1" applyFill="1" applyBorder="1" applyAlignment="1">
      <alignment horizontal="center"/>
    </xf>
    <xf numFmtId="0" fontId="43" fillId="8" borderId="22" xfId="0" applyFon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42" fillId="8" borderId="12" xfId="0" applyNumberFormat="1" applyFont="1" applyFill="1" applyBorder="1" applyAlignment="1">
      <alignment horizontal="center"/>
    </xf>
    <xf numFmtId="0" fontId="39" fillId="3" borderId="14" xfId="0" applyNumberFormat="1" applyFont="1" applyFill="1" applyBorder="1" applyAlignment="1" applyProtection="1">
      <alignment horizontal="center"/>
      <protection locked="0"/>
    </xf>
    <xf numFmtId="0" fontId="44" fillId="24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38" fillId="25" borderId="14" xfId="0" applyFont="1" applyFill="1" applyBorder="1" applyAlignment="1">
      <alignment horizontal="center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45" fontId="38" fillId="0" borderId="14" xfId="0" applyNumberFormat="1" applyFont="1" applyFill="1" applyBorder="1" applyAlignment="1" applyProtection="1">
      <alignment horizontal="center"/>
      <protection locked="0"/>
    </xf>
    <xf numFmtId="165" fontId="39" fillId="25" borderId="14" xfId="0" applyNumberFormat="1" applyFont="1" applyFill="1" applyBorder="1" applyAlignment="1">
      <alignment horizontal="center"/>
    </xf>
    <xf numFmtId="0" fontId="39" fillId="25" borderId="14" xfId="0" applyNumberFormat="1" applyFont="1" applyFill="1" applyBorder="1" applyAlignment="1">
      <alignment horizontal="center"/>
    </xf>
    <xf numFmtId="2" fontId="39" fillId="25" borderId="14" xfId="0" applyNumberFormat="1" applyFont="1" applyFill="1" applyBorder="1" applyAlignment="1">
      <alignment horizontal="center"/>
    </xf>
    <xf numFmtId="0" fontId="38" fillId="24" borderId="14" xfId="0" applyNumberFormat="1" applyFont="1" applyFill="1" applyBorder="1" applyAlignment="1" applyProtection="1">
      <alignment horizontal="center"/>
      <protection locked="0"/>
    </xf>
    <xf numFmtId="2" fontId="38" fillId="24" borderId="14" xfId="0" applyNumberFormat="1" applyFont="1" applyFill="1" applyBorder="1" applyAlignment="1" applyProtection="1">
      <alignment horizontal="center"/>
      <protection locked="0"/>
    </xf>
    <xf numFmtId="0" fontId="38" fillId="16" borderId="14" xfId="0" applyNumberFormat="1" applyFont="1" applyFill="1" applyBorder="1" applyAlignment="1" applyProtection="1">
      <alignment horizontal="center"/>
      <protection locked="0"/>
    </xf>
    <xf numFmtId="2" fontId="38" fillId="16" borderId="14" xfId="0" applyNumberFormat="1" applyFont="1" applyFill="1" applyBorder="1" applyAlignment="1" applyProtection="1">
      <alignment horizontal="center"/>
      <protection locked="0"/>
    </xf>
    <xf numFmtId="2" fontId="38" fillId="25" borderId="14" xfId="0" applyNumberFormat="1" applyFont="1" applyFill="1" applyBorder="1" applyAlignment="1">
      <alignment horizontal="center"/>
    </xf>
    <xf numFmtId="2" fontId="45" fillId="25" borderId="14" xfId="0" applyNumberFormat="1" applyFont="1" applyFill="1" applyBorder="1" applyAlignment="1">
      <alignment horizontal="center"/>
    </xf>
    <xf numFmtId="0" fontId="39" fillId="3" borderId="14" xfId="0" applyFont="1" applyFill="1" applyBorder="1" applyAlignment="1" applyProtection="1">
      <alignment horizontal="center"/>
      <protection locked="0"/>
    </xf>
    <xf numFmtId="0" fontId="40" fillId="24" borderId="0" xfId="0" applyFont="1" applyFill="1" applyBorder="1" applyAlignment="1">
      <alignment/>
    </xf>
    <xf numFmtId="0" fontId="46" fillId="24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45" fontId="25" fillId="12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45" fontId="39" fillId="24" borderId="0" xfId="0" applyNumberFormat="1" applyFont="1" applyFill="1" applyAlignment="1">
      <alignment horizontal="center"/>
    </xf>
    <xf numFmtId="45" fontId="41" fillId="8" borderId="10" xfId="0" applyNumberFormat="1" applyFont="1" applyFill="1" applyBorder="1" applyAlignment="1">
      <alignment horizontal="center"/>
    </xf>
    <xf numFmtId="45" fontId="41" fillId="8" borderId="17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5" fontId="39" fillId="25" borderId="14" xfId="0" applyNumberFormat="1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9" fillId="3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44" fillId="0" borderId="14" xfId="0" applyFont="1" applyBorder="1" applyAlignment="1">
      <alignment/>
    </xf>
    <xf numFmtId="2" fontId="41" fillId="8" borderId="10" xfId="0" applyNumberFormat="1" applyFont="1" applyFill="1" applyBorder="1" applyAlignment="1">
      <alignment horizontal="center"/>
    </xf>
    <xf numFmtId="2" fontId="42" fillId="8" borderId="11" xfId="0" applyNumberFormat="1" applyFont="1" applyFill="1" applyBorder="1" applyAlignment="1">
      <alignment horizontal="center"/>
    </xf>
    <xf numFmtId="2" fontId="41" fillId="8" borderId="17" xfId="0" applyNumberFormat="1" applyFont="1" applyFill="1" applyBorder="1" applyAlignment="1">
      <alignment horizontal="center"/>
    </xf>
    <xf numFmtId="0" fontId="43" fillId="8" borderId="21" xfId="0" applyFont="1" applyFill="1" applyBorder="1" applyAlignment="1">
      <alignment horizontal="center" wrapText="1"/>
    </xf>
    <xf numFmtId="0" fontId="43" fillId="8" borderId="22" xfId="0" applyFont="1" applyFill="1" applyBorder="1" applyAlignment="1">
      <alignment horizontal="center" wrapText="1"/>
    </xf>
    <xf numFmtId="0" fontId="38" fillId="24" borderId="14" xfId="0" applyFont="1" applyFill="1" applyBorder="1" applyAlignment="1" applyProtection="1">
      <alignment horizontal="center"/>
      <protection locked="0"/>
    </xf>
    <xf numFmtId="0" fontId="39" fillId="3" borderId="23" xfId="0" applyFont="1" applyFill="1" applyBorder="1" applyAlignment="1" applyProtection="1">
      <alignment horizontal="center"/>
      <protection locked="0"/>
    </xf>
    <xf numFmtId="0" fontId="38" fillId="0" borderId="14" xfId="0" applyNumberFormat="1" applyFont="1" applyFill="1" applyBorder="1" applyAlignment="1" applyProtection="1">
      <alignment horizontal="center"/>
      <protection locked="0"/>
    </xf>
    <xf numFmtId="0" fontId="42" fillId="8" borderId="10" xfId="0" applyFont="1" applyFill="1" applyBorder="1" applyAlignment="1">
      <alignment horizontal="center"/>
    </xf>
    <xf numFmtId="45" fontId="41" fillId="8" borderId="17" xfId="0" applyNumberFormat="1" applyFont="1" applyFill="1" applyBorder="1" applyAlignment="1">
      <alignment horizontal="center" vertical="center"/>
    </xf>
    <xf numFmtId="165" fontId="41" fillId="8" borderId="17" xfId="0" applyNumberFormat="1" applyFont="1" applyFill="1" applyBorder="1" applyAlignment="1">
      <alignment horizontal="center" vertical="center"/>
    </xf>
    <xf numFmtId="0" fontId="42" fillId="8" borderId="17" xfId="0" applyFont="1" applyFill="1" applyBorder="1" applyAlignment="1">
      <alignment horizontal="center" wrapText="1"/>
    </xf>
    <xf numFmtId="2" fontId="42" fillId="8" borderId="17" xfId="0" applyNumberFormat="1" applyFont="1" applyFill="1" applyBorder="1" applyAlignment="1">
      <alignment horizontal="center" wrapText="1"/>
    </xf>
    <xf numFmtId="0" fontId="42" fillId="8" borderId="21" xfId="0" applyFont="1" applyFill="1" applyBorder="1" applyAlignment="1">
      <alignment horizontal="center" wrapText="1"/>
    </xf>
    <xf numFmtId="0" fontId="42" fillId="8" borderId="10" xfId="0" applyFont="1" applyFill="1" applyBorder="1" applyAlignment="1">
      <alignment horizontal="center" wrapText="1"/>
    </xf>
    <xf numFmtId="0" fontId="42" fillId="8" borderId="16" xfId="0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/>
    </xf>
    <xf numFmtId="166" fontId="20" fillId="12" borderId="0" xfId="0" applyNumberFormat="1" applyFont="1" applyFill="1" applyAlignment="1">
      <alignment/>
    </xf>
    <xf numFmtId="166" fontId="19" fillId="12" borderId="0" xfId="0" applyNumberFormat="1" applyFont="1" applyFill="1" applyAlignment="1">
      <alignment/>
    </xf>
    <xf numFmtId="166" fontId="20" fillId="24" borderId="0" xfId="0" applyNumberFormat="1" applyFont="1" applyFill="1" applyAlignment="1">
      <alignment horizontal="center"/>
    </xf>
    <xf numFmtId="166" fontId="19" fillId="24" borderId="0" xfId="0" applyNumberFormat="1" applyFont="1" applyFill="1" applyAlignment="1">
      <alignment/>
    </xf>
    <xf numFmtId="166" fontId="38" fillId="24" borderId="0" xfId="0" applyNumberFormat="1" applyFont="1" applyFill="1" applyAlignment="1">
      <alignment/>
    </xf>
    <xf numFmtId="166" fontId="41" fillId="8" borderId="16" xfId="0" applyNumberFormat="1" applyFont="1" applyFill="1" applyBorder="1" applyAlignment="1">
      <alignment horizontal="center"/>
    </xf>
    <xf numFmtId="166" fontId="41" fillId="8" borderId="10" xfId="0" applyNumberFormat="1" applyFont="1" applyFill="1" applyBorder="1" applyAlignment="1">
      <alignment horizontal="center"/>
    </xf>
    <xf numFmtId="166" fontId="41" fillId="8" borderId="21" xfId="0" applyNumberFormat="1" applyFont="1" applyFill="1" applyBorder="1" applyAlignment="1">
      <alignment horizontal="center"/>
    </xf>
    <xf numFmtId="166" fontId="41" fillId="8" borderId="17" xfId="0" applyNumberFormat="1" applyFont="1" applyFill="1" applyBorder="1" applyAlignment="1">
      <alignment horizontal="center" vertical="center"/>
    </xf>
    <xf numFmtId="166" fontId="41" fillId="8" borderId="17" xfId="0" applyNumberFormat="1" applyFont="1" applyFill="1" applyBorder="1" applyAlignment="1">
      <alignment horizontal="center"/>
    </xf>
    <xf numFmtId="166" fontId="38" fillId="0" borderId="14" xfId="0" applyNumberFormat="1" applyFont="1" applyFill="1" applyBorder="1" applyAlignment="1" applyProtection="1">
      <alignment horizontal="center"/>
      <protection locked="0"/>
    </xf>
    <xf numFmtId="166" fontId="38" fillId="0" borderId="14" xfId="0" applyNumberFormat="1" applyFont="1" applyBorder="1" applyAlignment="1" applyProtection="1">
      <alignment horizontal="center"/>
      <protection locked="0"/>
    </xf>
    <xf numFmtId="166" fontId="19" fillId="0" borderId="0" xfId="0" applyNumberFormat="1" applyFont="1" applyAlignment="1">
      <alignment/>
    </xf>
    <xf numFmtId="167" fontId="20" fillId="12" borderId="0" xfId="0" applyNumberFormat="1" applyFont="1" applyFill="1" applyAlignment="1">
      <alignment/>
    </xf>
    <xf numFmtId="167" fontId="25" fillId="12" borderId="0" xfId="0" applyNumberFormat="1" applyFont="1" applyFill="1" applyAlignment="1">
      <alignment/>
    </xf>
    <xf numFmtId="167" fontId="19" fillId="12" borderId="0" xfId="0" applyNumberFormat="1" applyFont="1" applyFill="1" applyAlignment="1">
      <alignment/>
    </xf>
    <xf numFmtId="167" fontId="20" fillId="24" borderId="0" xfId="0" applyNumberFormat="1" applyFont="1" applyFill="1" applyAlignment="1">
      <alignment horizontal="center"/>
    </xf>
    <xf numFmtId="167" fontId="19" fillId="24" borderId="0" xfId="0" applyNumberFormat="1" applyFont="1" applyFill="1" applyAlignment="1">
      <alignment/>
    </xf>
    <xf numFmtId="167" fontId="41" fillId="8" borderId="10" xfId="0" applyNumberFormat="1" applyFont="1" applyFill="1" applyBorder="1" applyAlignment="1">
      <alignment horizontal="center"/>
    </xf>
    <xf numFmtId="167" fontId="41" fillId="8" borderId="17" xfId="0" applyNumberFormat="1" applyFont="1" applyFill="1" applyBorder="1" applyAlignment="1">
      <alignment horizontal="center"/>
    </xf>
    <xf numFmtId="167" fontId="41" fillId="8" borderId="17" xfId="0" applyNumberFormat="1" applyFont="1" applyFill="1" applyBorder="1" applyAlignment="1">
      <alignment horizontal="center" vertical="center"/>
    </xf>
    <xf numFmtId="167" fontId="38" fillId="0" borderId="14" xfId="0" applyNumberFormat="1" applyFont="1" applyFill="1" applyBorder="1" applyAlignment="1" applyProtection="1">
      <alignment horizontal="center"/>
      <protection locked="0"/>
    </xf>
    <xf numFmtId="167" fontId="39" fillId="25" borderId="14" xfId="0" applyNumberFormat="1" applyFont="1" applyFill="1" applyBorder="1" applyAlignment="1">
      <alignment horizontal="center"/>
    </xf>
    <xf numFmtId="167" fontId="19" fillId="0" borderId="0" xfId="0" applyNumberFormat="1" applyFont="1" applyAlignment="1">
      <alignment/>
    </xf>
    <xf numFmtId="0" fontId="1" fillId="0" borderId="14" xfId="0" applyFont="1" applyFill="1" applyBorder="1" applyAlignment="1">
      <alignment horizontal="center"/>
    </xf>
    <xf numFmtId="168" fontId="20" fillId="12" borderId="0" xfId="0" applyNumberFormat="1" applyFont="1" applyFill="1" applyAlignment="1">
      <alignment/>
    </xf>
    <xf numFmtId="168" fontId="19" fillId="12" borderId="0" xfId="0" applyNumberFormat="1" applyFont="1" applyFill="1" applyAlignment="1">
      <alignment/>
    </xf>
    <xf numFmtId="168" fontId="20" fillId="24" borderId="0" xfId="0" applyNumberFormat="1" applyFont="1" applyFill="1" applyAlignment="1">
      <alignment horizontal="center"/>
    </xf>
    <xf numFmtId="168" fontId="19" fillId="24" borderId="0" xfId="0" applyNumberFormat="1" applyFont="1" applyFill="1" applyAlignment="1">
      <alignment/>
    </xf>
    <xf numFmtId="168" fontId="41" fillId="8" borderId="10" xfId="0" applyNumberFormat="1" applyFont="1" applyFill="1" applyBorder="1" applyAlignment="1">
      <alignment horizontal="center"/>
    </xf>
    <xf numFmtId="168" fontId="41" fillId="8" borderId="17" xfId="0" applyNumberFormat="1" applyFont="1" applyFill="1" applyBorder="1" applyAlignment="1">
      <alignment horizontal="center" vertical="center"/>
    </xf>
    <xf numFmtId="168" fontId="41" fillId="8" borderId="17" xfId="0" applyNumberFormat="1" applyFont="1" applyFill="1" applyBorder="1" applyAlignment="1">
      <alignment horizontal="center"/>
    </xf>
    <xf numFmtId="168" fontId="38" fillId="0" borderId="14" xfId="0" applyNumberFormat="1" applyFont="1" applyFill="1" applyBorder="1" applyAlignment="1" applyProtection="1">
      <alignment horizontal="center"/>
      <protection locked="0"/>
    </xf>
    <xf numFmtId="168" fontId="19" fillId="0" borderId="0" xfId="0" applyNumberFormat="1" applyFont="1" applyAlignment="1">
      <alignment/>
    </xf>
    <xf numFmtId="0" fontId="42" fillId="8" borderId="24" xfId="0" applyFont="1" applyFill="1" applyBorder="1" applyAlignment="1">
      <alignment horizontal="center"/>
    </xf>
    <xf numFmtId="0" fontId="0" fillId="0" borderId="0" xfId="0" applyAlignment="1">
      <alignment/>
    </xf>
    <xf numFmtId="45" fontId="42" fillId="8" borderId="25" xfId="0" applyNumberFormat="1" applyFont="1" applyFill="1" applyBorder="1" applyAlignment="1">
      <alignment horizontal="center" wrapText="1"/>
    </xf>
    <xf numFmtId="0" fontId="42" fillId="8" borderId="26" xfId="0" applyFont="1" applyFill="1" applyBorder="1" applyAlignment="1">
      <alignment horizontal="center" wrapText="1"/>
    </xf>
    <xf numFmtId="2" fontId="39" fillId="25" borderId="27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9" fillId="26" borderId="0" xfId="0" applyFont="1" applyFill="1" applyAlignment="1">
      <alignment/>
    </xf>
    <xf numFmtId="0" fontId="20" fillId="26" borderId="0" xfId="0" applyFont="1" applyFill="1" applyAlignment="1">
      <alignment/>
    </xf>
    <xf numFmtId="45" fontId="20" fillId="26" borderId="0" xfId="0" applyNumberFormat="1" applyFont="1" applyFill="1" applyAlignment="1">
      <alignment/>
    </xf>
    <xf numFmtId="0" fontId="20" fillId="26" borderId="0" xfId="0" applyNumberFormat="1" applyFont="1" applyFill="1" applyAlignment="1">
      <alignment/>
    </xf>
    <xf numFmtId="0" fontId="21" fillId="26" borderId="0" xfId="0" applyFont="1" applyFill="1" applyAlignment="1">
      <alignment/>
    </xf>
    <xf numFmtId="0" fontId="19" fillId="26" borderId="0" xfId="0" applyFont="1" applyFill="1" applyAlignment="1">
      <alignment horizontal="center"/>
    </xf>
    <xf numFmtId="0" fontId="22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26" fillId="26" borderId="0" xfId="0" applyNumberFormat="1" applyFont="1" applyFill="1" applyAlignment="1">
      <alignment/>
    </xf>
    <xf numFmtId="2" fontId="27" fillId="26" borderId="0" xfId="0" applyNumberFormat="1" applyFont="1" applyFill="1" applyAlignment="1">
      <alignment/>
    </xf>
    <xf numFmtId="0" fontId="28" fillId="26" borderId="0" xfId="0" applyFont="1" applyFill="1" applyAlignment="1">
      <alignment/>
    </xf>
    <xf numFmtId="0" fontId="29" fillId="26" borderId="0" xfId="0" applyFont="1" applyFill="1" applyAlignment="1">
      <alignment horizontal="center"/>
    </xf>
    <xf numFmtId="0" fontId="30" fillId="26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45" fontId="19" fillId="26" borderId="0" xfId="0" applyNumberFormat="1" applyFont="1" applyFill="1" applyAlignment="1">
      <alignment/>
    </xf>
    <xf numFmtId="0" fontId="27" fillId="26" borderId="0" xfId="0" applyNumberFormat="1" applyFont="1" applyFill="1" applyAlignment="1">
      <alignment/>
    </xf>
    <xf numFmtId="0" fontId="32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27" fillId="26" borderId="0" xfId="0" applyFont="1" applyFill="1" applyAlignment="1">
      <alignment horizontal="center"/>
    </xf>
    <xf numFmtId="0" fontId="33" fillId="26" borderId="0" xfId="0" applyFont="1" applyFill="1" applyAlignment="1">
      <alignment/>
    </xf>
    <xf numFmtId="0" fontId="34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19" fillId="26" borderId="0" xfId="0" applyNumberFormat="1" applyFont="1" applyFill="1" applyAlignment="1">
      <alignment/>
    </xf>
    <xf numFmtId="2" fontId="19" fillId="26" borderId="0" xfId="0" applyNumberFormat="1" applyFont="1" applyFill="1" applyAlignment="1">
      <alignment/>
    </xf>
    <xf numFmtId="0" fontId="20" fillId="24" borderId="0" xfId="0" applyFont="1" applyFill="1" applyAlignment="1">
      <alignment horizontal="center"/>
    </xf>
    <xf numFmtId="45" fontId="20" fillId="24" borderId="0" xfId="0" applyNumberFormat="1" applyFont="1" applyFill="1" applyAlignment="1">
      <alignment horizontal="center"/>
    </xf>
    <xf numFmtId="0" fontId="36" fillId="24" borderId="0" xfId="0" applyFont="1" applyFill="1" applyAlignment="1">
      <alignment/>
    </xf>
    <xf numFmtId="0" fontId="19" fillId="24" borderId="0" xfId="0" applyFont="1" applyFill="1" applyAlignment="1">
      <alignment/>
    </xf>
    <xf numFmtId="45" fontId="19" fillId="24" borderId="0" xfId="0" applyNumberFormat="1" applyFont="1" applyFill="1" applyAlignment="1">
      <alignment/>
    </xf>
    <xf numFmtId="0" fontId="19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38" fillId="24" borderId="0" xfId="0" applyFont="1" applyFill="1" applyAlignment="1">
      <alignment/>
    </xf>
    <xf numFmtId="45" fontId="38" fillId="24" borderId="0" xfId="0" applyNumberFormat="1" applyFont="1" applyFill="1" applyAlignment="1">
      <alignment/>
    </xf>
    <xf numFmtId="0" fontId="38" fillId="24" borderId="0" xfId="0" applyNumberFormat="1" applyFont="1" applyFill="1" applyAlignment="1">
      <alignment/>
    </xf>
    <xf numFmtId="2" fontId="38" fillId="24" borderId="0" xfId="0" applyNumberFormat="1" applyFont="1" applyFill="1" applyAlignment="1">
      <alignment/>
    </xf>
    <xf numFmtId="0" fontId="38" fillId="24" borderId="0" xfId="0" applyFont="1" applyFill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Border="1" applyAlignment="1">
      <alignment horizontal="center"/>
    </xf>
    <xf numFmtId="0" fontId="41" fillId="8" borderId="24" xfId="0" applyFont="1" applyFill="1" applyBorder="1" applyAlignment="1">
      <alignment horizontal="center"/>
    </xf>
    <xf numFmtId="0" fontId="42" fillId="8" borderId="28" xfId="0" applyFont="1" applyFill="1" applyBorder="1" applyAlignment="1">
      <alignment horizontal="center"/>
    </xf>
    <xf numFmtId="45" fontId="42" fillId="8" borderId="24" xfId="0" applyNumberFormat="1" applyFont="1" applyFill="1" applyBorder="1" applyAlignment="1">
      <alignment horizontal="center"/>
    </xf>
    <xf numFmtId="0" fontId="42" fillId="8" borderId="29" xfId="0" applyNumberFormat="1" applyFont="1" applyFill="1" applyBorder="1" applyAlignment="1">
      <alignment horizontal="center"/>
    </xf>
    <xf numFmtId="0" fontId="42" fillId="8" borderId="1" xfId="0" applyNumberFormat="1" applyFont="1" applyFill="1" applyBorder="1" applyAlignment="1">
      <alignment horizontal="center"/>
    </xf>
    <xf numFmtId="0" fontId="42" fillId="8" borderId="30" xfId="0" applyNumberFormat="1" applyFont="1" applyFill="1" applyBorder="1" applyAlignment="1">
      <alignment horizontal="center"/>
    </xf>
    <xf numFmtId="2" fontId="42" fillId="8" borderId="24" xfId="0" applyNumberFormat="1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31" xfId="0" applyFont="1" applyFill="1" applyBorder="1" applyAlignment="1">
      <alignment horizontal="center"/>
    </xf>
    <xf numFmtId="2" fontId="42" fillId="8" borderId="32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41" fillId="8" borderId="26" xfId="0" applyFont="1" applyFill="1" applyBorder="1" applyAlignment="1">
      <alignment horizontal="center"/>
    </xf>
    <xf numFmtId="0" fontId="42" fillId="8" borderId="0" xfId="0" applyFont="1" applyFill="1" applyBorder="1" applyAlignment="1">
      <alignment horizontal="center"/>
    </xf>
    <xf numFmtId="0" fontId="42" fillId="8" borderId="33" xfId="0" applyNumberFormat="1" applyFont="1" applyFill="1" applyBorder="1" applyAlignment="1">
      <alignment horizontal="center"/>
    </xf>
    <xf numFmtId="0" fontId="42" fillId="8" borderId="34" xfId="0" applyNumberFormat="1" applyFont="1" applyFill="1" applyBorder="1" applyAlignment="1">
      <alignment horizontal="center"/>
    </xf>
    <xf numFmtId="0" fontId="42" fillId="8" borderId="35" xfId="0" applyNumberFormat="1" applyFont="1" applyFill="1" applyBorder="1" applyAlignment="1">
      <alignment horizontal="center"/>
    </xf>
    <xf numFmtId="2" fontId="42" fillId="8" borderId="26" xfId="0" applyNumberFormat="1" applyFont="1" applyFill="1" applyBorder="1" applyAlignment="1">
      <alignment horizontal="center"/>
    </xf>
    <xf numFmtId="0" fontId="47" fillId="8" borderId="36" xfId="0" applyFont="1" applyFill="1" applyBorder="1" applyAlignment="1">
      <alignment horizontal="center" wrapText="1"/>
    </xf>
    <xf numFmtId="0" fontId="42" fillId="8" borderId="36" xfId="0" applyFont="1" applyFill="1" applyBorder="1" applyAlignment="1">
      <alignment horizontal="center" wrapText="1"/>
    </xf>
    <xf numFmtId="0" fontId="42" fillId="8" borderId="26" xfId="0" applyFont="1" applyFill="1" applyBorder="1" applyAlignment="1">
      <alignment horizontal="center"/>
    </xf>
    <xf numFmtId="0" fontId="42" fillId="8" borderId="24" xfId="0" applyNumberFormat="1" applyFont="1" applyFill="1" applyBorder="1" applyAlignment="1">
      <alignment horizontal="center"/>
    </xf>
    <xf numFmtId="0" fontId="43" fillId="8" borderId="36" xfId="0" applyFont="1" applyFill="1" applyBorder="1" applyAlignment="1">
      <alignment horizontal="center"/>
    </xf>
    <xf numFmtId="0" fontId="43" fillId="8" borderId="37" xfId="0" applyFont="1" applyFill="1" applyBorder="1" applyAlignment="1">
      <alignment horizontal="center"/>
    </xf>
    <xf numFmtId="0" fontId="43" fillId="8" borderId="38" xfId="0" applyFont="1" applyFill="1" applyBorder="1" applyAlignment="1">
      <alignment horizontal="center"/>
    </xf>
    <xf numFmtId="0" fontId="43" fillId="8" borderId="39" xfId="0" applyFont="1" applyFill="1" applyBorder="1" applyAlignment="1">
      <alignment horizontal="center"/>
    </xf>
    <xf numFmtId="0" fontId="42" fillId="8" borderId="32" xfId="0" applyNumberFormat="1" applyFont="1" applyFill="1" applyBorder="1" applyAlignment="1">
      <alignment horizontal="center"/>
    </xf>
    <xf numFmtId="0" fontId="39" fillId="17" borderId="40" xfId="0" applyFont="1" applyFill="1" applyBorder="1" applyAlignment="1" applyProtection="1">
      <alignment horizontal="center"/>
      <protection locked="0"/>
    </xf>
    <xf numFmtId="0" fontId="1" fillId="17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/>
    </xf>
    <xf numFmtId="0" fontId="38" fillId="17" borderId="1" xfId="0" applyFont="1" applyFill="1" applyBorder="1" applyAlignment="1">
      <alignment horizontal="center"/>
    </xf>
    <xf numFmtId="45" fontId="38" fillId="17" borderId="1" xfId="0" applyNumberFormat="1" applyFont="1" applyFill="1" applyBorder="1" applyAlignment="1" applyProtection="1">
      <alignment horizontal="center"/>
      <protection locked="0"/>
    </xf>
    <xf numFmtId="0" fontId="39" fillId="17" borderId="1" xfId="0" applyNumberFormat="1" applyFont="1" applyFill="1" applyBorder="1" applyAlignment="1">
      <alignment horizontal="center"/>
    </xf>
    <xf numFmtId="2" fontId="39" fillId="17" borderId="1" xfId="0" applyNumberFormat="1" applyFont="1" applyFill="1" applyBorder="1" applyAlignment="1">
      <alignment horizontal="center"/>
    </xf>
    <xf numFmtId="0" fontId="38" fillId="17" borderId="1" xfId="0" applyNumberFormat="1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center"/>
      <protection locked="0"/>
    </xf>
    <xf numFmtId="2" fontId="39" fillId="17" borderId="41" xfId="0" applyNumberFormat="1" applyFont="1" applyFill="1" applyBorder="1" applyAlignment="1">
      <alignment horizontal="center"/>
    </xf>
    <xf numFmtId="2" fontId="45" fillId="17" borderId="1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0" fontId="19" fillId="17" borderId="0" xfId="0" applyFont="1" applyFill="1" applyAlignment="1">
      <alignment/>
    </xf>
    <xf numFmtId="0" fontId="19" fillId="17" borderId="1" xfId="0" applyFont="1" applyFill="1" applyBorder="1" applyAlignment="1">
      <alignment horizontal="center"/>
    </xf>
    <xf numFmtId="0" fontId="44" fillId="17" borderId="1" xfId="0" applyFont="1" applyFill="1" applyBorder="1" applyAlignment="1">
      <alignment/>
    </xf>
    <xf numFmtId="0" fontId="39" fillId="0" borderId="40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4" fillId="0" borderId="1" xfId="0" applyFont="1" applyFill="1" applyBorder="1" applyAlignment="1">
      <alignment/>
    </xf>
    <xf numFmtId="0" fontId="38" fillId="0" borderId="1" xfId="0" applyFont="1" applyFill="1" applyBorder="1" applyAlignment="1">
      <alignment horizontal="center"/>
    </xf>
    <xf numFmtId="45" fontId="38" fillId="0" borderId="1" xfId="0" applyNumberFormat="1" applyFont="1" applyFill="1" applyBorder="1" applyAlignment="1" applyProtection="1">
      <alignment horizontal="center"/>
      <protection locked="0"/>
    </xf>
    <xf numFmtId="0" fontId="39" fillId="0" borderId="1" xfId="0" applyNumberFormat="1" applyFont="1" applyFill="1" applyBorder="1" applyAlignment="1">
      <alignment horizontal="center"/>
    </xf>
    <xf numFmtId="2" fontId="39" fillId="0" borderId="1" xfId="0" applyNumberFormat="1" applyFont="1" applyFill="1" applyBorder="1" applyAlignment="1">
      <alignment horizontal="center"/>
    </xf>
    <xf numFmtId="0" fontId="38" fillId="0" borderId="1" xfId="0" applyNumberFormat="1" applyFont="1" applyFill="1" applyBorder="1" applyAlignment="1" applyProtection="1">
      <alignment horizontal="center"/>
      <protection locked="0"/>
    </xf>
    <xf numFmtId="2" fontId="38" fillId="0" borderId="1" xfId="0" applyNumberFormat="1" applyFont="1" applyFill="1" applyBorder="1" applyAlignment="1" applyProtection="1">
      <alignment horizontal="center"/>
      <protection locked="0"/>
    </xf>
    <xf numFmtId="2" fontId="45" fillId="0" borderId="1" xfId="0" applyNumberFormat="1" applyFont="1" applyFill="1" applyBorder="1" applyAlignment="1">
      <alignment horizontal="center"/>
    </xf>
    <xf numFmtId="45" fontId="42" fillId="8" borderId="2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Alignment="1">
      <alignment/>
    </xf>
    <xf numFmtId="45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26" borderId="0" xfId="0" applyFont="1" applyFill="1" applyAlignment="1">
      <alignment/>
    </xf>
    <xf numFmtId="0" fontId="20" fillId="26" borderId="0" xfId="0" applyFont="1" applyFill="1" applyAlignment="1">
      <alignment/>
    </xf>
    <xf numFmtId="45" fontId="20" fillId="26" borderId="0" xfId="0" applyNumberFormat="1" applyFont="1" applyFill="1" applyAlignment="1">
      <alignment/>
    </xf>
    <xf numFmtId="0" fontId="20" fillId="26" borderId="0" xfId="0" applyNumberFormat="1" applyFont="1" applyFill="1" applyAlignment="1">
      <alignment/>
    </xf>
    <xf numFmtId="0" fontId="21" fillId="26" borderId="0" xfId="0" applyFont="1" applyFill="1" applyAlignment="1">
      <alignment/>
    </xf>
    <xf numFmtId="0" fontId="19" fillId="26" borderId="0" xfId="0" applyFont="1" applyFill="1" applyAlignment="1">
      <alignment horizontal="center"/>
    </xf>
    <xf numFmtId="0" fontId="22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26" fillId="26" borderId="0" xfId="0" applyNumberFormat="1" applyFont="1" applyFill="1" applyAlignment="1">
      <alignment/>
    </xf>
    <xf numFmtId="2" fontId="27" fillId="26" borderId="0" xfId="0" applyNumberFormat="1" applyFont="1" applyFill="1" applyAlignment="1">
      <alignment/>
    </xf>
    <xf numFmtId="0" fontId="28" fillId="26" borderId="0" xfId="0" applyFont="1" applyFill="1" applyAlignment="1">
      <alignment/>
    </xf>
    <xf numFmtId="0" fontId="29" fillId="26" borderId="0" xfId="0" applyFont="1" applyFill="1" applyAlignment="1">
      <alignment horizontal="center"/>
    </xf>
    <xf numFmtId="0" fontId="30" fillId="26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45" fontId="19" fillId="26" borderId="0" xfId="0" applyNumberFormat="1" applyFont="1" applyFill="1" applyAlignment="1">
      <alignment/>
    </xf>
    <xf numFmtId="0" fontId="27" fillId="26" borderId="0" xfId="0" applyNumberFormat="1" applyFont="1" applyFill="1" applyAlignment="1">
      <alignment/>
    </xf>
    <xf numFmtId="0" fontId="32" fillId="26" borderId="0" xfId="0" applyFont="1" applyFill="1" applyAlignment="1">
      <alignment/>
    </xf>
    <xf numFmtId="0" fontId="27" fillId="26" borderId="0" xfId="0" applyFont="1" applyFill="1" applyAlignment="1">
      <alignment/>
    </xf>
    <xf numFmtId="0" fontId="27" fillId="26" borderId="0" xfId="0" applyFont="1" applyFill="1" applyAlignment="1">
      <alignment horizontal="center"/>
    </xf>
    <xf numFmtId="0" fontId="33" fillId="26" borderId="0" xfId="0" applyFont="1" applyFill="1" applyAlignment="1">
      <alignment/>
    </xf>
    <xf numFmtId="0" fontId="34" fillId="26" borderId="0" xfId="0" applyFont="1" applyFill="1" applyAlignment="1">
      <alignment/>
    </xf>
    <xf numFmtId="0" fontId="35" fillId="26" borderId="0" xfId="0" applyFont="1" applyFill="1" applyAlignment="1">
      <alignment/>
    </xf>
    <xf numFmtId="0" fontId="19" fillId="26" borderId="0" xfId="0" applyNumberFormat="1" applyFont="1" applyFill="1" applyAlignment="1">
      <alignment/>
    </xf>
    <xf numFmtId="2" fontId="19" fillId="26" borderId="0" xfId="0" applyNumberFormat="1" applyFont="1" applyFill="1" applyAlignment="1">
      <alignment/>
    </xf>
    <xf numFmtId="0" fontId="20" fillId="24" borderId="0" xfId="0" applyFont="1" applyFill="1" applyAlignment="1">
      <alignment horizontal="center"/>
    </xf>
    <xf numFmtId="45" fontId="20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/>
    </xf>
    <xf numFmtId="45" fontId="19" fillId="24" borderId="0" xfId="0" applyNumberFormat="1" applyFont="1" applyFill="1" applyAlignment="1">
      <alignment/>
    </xf>
    <xf numFmtId="0" fontId="19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38" fillId="24" borderId="0" xfId="0" applyFont="1" applyFill="1" applyAlignment="1">
      <alignment/>
    </xf>
    <xf numFmtId="45" fontId="38" fillId="24" borderId="0" xfId="0" applyNumberFormat="1" applyFont="1" applyFill="1" applyAlignment="1">
      <alignment/>
    </xf>
    <xf numFmtId="0" fontId="38" fillId="24" borderId="0" xfId="0" applyNumberFormat="1" applyFont="1" applyFill="1" applyAlignment="1">
      <alignment/>
    </xf>
    <xf numFmtId="2" fontId="38" fillId="24" borderId="0" xfId="0" applyNumberFormat="1" applyFont="1" applyFill="1" applyAlignment="1">
      <alignment/>
    </xf>
    <xf numFmtId="0" fontId="38" fillId="24" borderId="0" xfId="0" applyFont="1" applyFill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Border="1" applyAlignment="1">
      <alignment horizontal="center"/>
    </xf>
    <xf numFmtId="0" fontId="41" fillId="8" borderId="24" xfId="0" applyFont="1" applyFill="1" applyBorder="1" applyAlignment="1">
      <alignment horizontal="center"/>
    </xf>
    <xf numFmtId="0" fontId="42" fillId="8" borderId="28" xfId="0" applyFont="1" applyFill="1" applyBorder="1" applyAlignment="1">
      <alignment horizontal="center"/>
    </xf>
    <xf numFmtId="45" fontId="42" fillId="8" borderId="24" xfId="0" applyNumberFormat="1" applyFont="1" applyFill="1" applyBorder="1" applyAlignment="1">
      <alignment horizontal="center"/>
    </xf>
    <xf numFmtId="0" fontId="42" fillId="8" borderId="29" xfId="0" applyNumberFormat="1" applyFont="1" applyFill="1" applyBorder="1" applyAlignment="1">
      <alignment horizontal="center"/>
    </xf>
    <xf numFmtId="0" fontId="42" fillId="8" borderId="1" xfId="0" applyNumberFormat="1" applyFont="1" applyFill="1" applyBorder="1" applyAlignment="1">
      <alignment horizontal="center"/>
    </xf>
    <xf numFmtId="0" fontId="42" fillId="8" borderId="30" xfId="0" applyNumberFormat="1" applyFont="1" applyFill="1" applyBorder="1" applyAlignment="1">
      <alignment horizontal="center"/>
    </xf>
    <xf numFmtId="2" fontId="42" fillId="8" borderId="24" xfId="0" applyNumberFormat="1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31" xfId="0" applyFont="1" applyFill="1" applyBorder="1" applyAlignment="1">
      <alignment horizontal="center"/>
    </xf>
    <xf numFmtId="2" fontId="42" fillId="8" borderId="32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41" fillId="8" borderId="26" xfId="0" applyFont="1" applyFill="1" applyBorder="1" applyAlignment="1">
      <alignment horizontal="center"/>
    </xf>
    <xf numFmtId="0" fontId="42" fillId="8" borderId="0" xfId="0" applyFont="1" applyFill="1" applyBorder="1" applyAlignment="1">
      <alignment horizontal="center"/>
    </xf>
    <xf numFmtId="0" fontId="42" fillId="8" borderId="33" xfId="0" applyNumberFormat="1" applyFont="1" applyFill="1" applyBorder="1" applyAlignment="1">
      <alignment horizontal="center"/>
    </xf>
    <xf numFmtId="0" fontId="42" fillId="8" borderId="34" xfId="0" applyNumberFormat="1" applyFont="1" applyFill="1" applyBorder="1" applyAlignment="1">
      <alignment horizontal="center"/>
    </xf>
    <xf numFmtId="0" fontId="42" fillId="8" borderId="35" xfId="0" applyNumberFormat="1" applyFont="1" applyFill="1" applyBorder="1" applyAlignment="1">
      <alignment horizontal="center"/>
    </xf>
    <xf numFmtId="2" fontId="42" fillId="8" borderId="26" xfId="0" applyNumberFormat="1" applyFont="1" applyFill="1" applyBorder="1" applyAlignment="1">
      <alignment horizontal="center"/>
    </xf>
    <xf numFmtId="0" fontId="47" fillId="8" borderId="36" xfId="0" applyFont="1" applyFill="1" applyBorder="1" applyAlignment="1">
      <alignment horizontal="center" wrapText="1"/>
    </xf>
    <xf numFmtId="0" fontId="42" fillId="8" borderId="26" xfId="0" applyFont="1" applyFill="1" applyBorder="1" applyAlignment="1">
      <alignment horizontal="center"/>
    </xf>
    <xf numFmtId="0" fontId="43" fillId="8" borderId="36" xfId="0" applyFont="1" applyFill="1" applyBorder="1" applyAlignment="1">
      <alignment horizontal="center"/>
    </xf>
    <xf numFmtId="0" fontId="43" fillId="8" borderId="37" xfId="0" applyFont="1" applyFill="1" applyBorder="1" applyAlignment="1">
      <alignment horizontal="center"/>
    </xf>
    <xf numFmtId="0" fontId="42" fillId="8" borderId="32" xfId="0" applyNumberFormat="1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/>
    </xf>
    <xf numFmtId="0" fontId="38" fillId="17" borderId="1" xfId="0" applyFont="1" applyFill="1" applyBorder="1" applyAlignment="1">
      <alignment horizontal="center"/>
    </xf>
    <xf numFmtId="0" fontId="39" fillId="17" borderId="1" xfId="0" applyNumberFormat="1" applyFont="1" applyFill="1" applyBorder="1" applyAlignment="1">
      <alignment horizontal="center"/>
    </xf>
    <xf numFmtId="2" fontId="39" fillId="17" borderId="1" xfId="0" applyNumberFormat="1" applyFont="1" applyFill="1" applyBorder="1" applyAlignment="1">
      <alignment horizontal="center"/>
    </xf>
    <xf numFmtId="0" fontId="38" fillId="17" borderId="1" xfId="0" applyNumberFormat="1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center"/>
      <protection locked="0"/>
    </xf>
    <xf numFmtId="2" fontId="45" fillId="17" borderId="1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0" fontId="19" fillId="17" borderId="0" xfId="0" applyFont="1" applyFill="1" applyAlignment="1">
      <alignment/>
    </xf>
    <xf numFmtId="49" fontId="41" fillId="8" borderId="24" xfId="0" applyNumberFormat="1" applyFont="1" applyFill="1" applyBorder="1" applyAlignment="1">
      <alignment horizontal="center"/>
    </xf>
    <xf numFmtId="49" fontId="41" fillId="8" borderId="26" xfId="0" applyNumberFormat="1" applyFont="1" applyFill="1" applyBorder="1" applyAlignment="1">
      <alignment horizontal="center"/>
    </xf>
    <xf numFmtId="0" fontId="45" fillId="8" borderId="36" xfId="0" applyFont="1" applyFill="1" applyBorder="1" applyAlignment="1">
      <alignment horizontal="center" wrapText="1"/>
    </xf>
    <xf numFmtId="0" fontId="42" fillId="8" borderId="26" xfId="0" applyNumberFormat="1" applyFont="1" applyFill="1" applyBorder="1" applyAlignment="1">
      <alignment horizontal="center"/>
    </xf>
    <xf numFmtId="0" fontId="39" fillId="11" borderId="1" xfId="0" applyNumberFormat="1" applyFont="1" applyFill="1" applyBorder="1" applyAlignment="1" applyProtection="1">
      <alignment horizontal="center"/>
      <protection locked="0"/>
    </xf>
    <xf numFmtId="45" fontId="49" fillId="17" borderId="1" xfId="0" applyNumberFormat="1" applyFont="1" applyFill="1" applyBorder="1" applyAlignment="1" applyProtection="1">
      <alignment horizontal="center"/>
      <protection locked="0"/>
    </xf>
    <xf numFmtId="0" fontId="39" fillId="11" borderId="1" xfId="0" applyFont="1" applyFill="1" applyBorder="1" applyAlignment="1" applyProtection="1">
      <alignment horizontal="center"/>
      <protection locked="0"/>
    </xf>
    <xf numFmtId="0" fontId="0" fillId="20" borderId="0" xfId="0" applyFill="1" applyAlignment="1">
      <alignment/>
    </xf>
    <xf numFmtId="0" fontId="19" fillId="20" borderId="0" xfId="0" applyFont="1" applyFill="1" applyAlignment="1">
      <alignment/>
    </xf>
    <xf numFmtId="0" fontId="1" fillId="20" borderId="1" xfId="0" applyFont="1" applyFill="1" applyBorder="1" applyAlignment="1">
      <alignment horizontal="center"/>
    </xf>
    <xf numFmtId="0" fontId="1" fillId="20" borderId="1" xfId="0" applyFont="1" applyFill="1" applyBorder="1" applyAlignment="1">
      <alignment/>
    </xf>
    <xf numFmtId="0" fontId="38" fillId="20" borderId="1" xfId="0" applyFont="1" applyFill="1" applyBorder="1" applyAlignment="1">
      <alignment horizontal="center"/>
    </xf>
    <xf numFmtId="45" fontId="49" fillId="20" borderId="1" xfId="0" applyNumberFormat="1" applyFont="1" applyFill="1" applyBorder="1" applyAlignment="1" applyProtection="1">
      <alignment horizontal="center"/>
      <protection locked="0"/>
    </xf>
    <xf numFmtId="0" fontId="39" fillId="20" borderId="1" xfId="0" applyNumberFormat="1" applyFont="1" applyFill="1" applyBorder="1" applyAlignment="1">
      <alignment horizontal="center"/>
    </xf>
    <xf numFmtId="2" fontId="39" fillId="20" borderId="1" xfId="0" applyNumberFormat="1" applyFont="1" applyFill="1" applyBorder="1" applyAlignment="1">
      <alignment horizontal="center"/>
    </xf>
    <xf numFmtId="0" fontId="38" fillId="20" borderId="1" xfId="0" applyNumberFormat="1" applyFont="1" applyFill="1" applyBorder="1" applyAlignment="1" applyProtection="1">
      <alignment horizontal="center"/>
      <protection locked="0"/>
    </xf>
    <xf numFmtId="2" fontId="38" fillId="20" borderId="1" xfId="0" applyNumberFormat="1" applyFont="1" applyFill="1" applyBorder="1" applyAlignment="1" applyProtection="1">
      <alignment horizontal="center"/>
      <protection locked="0"/>
    </xf>
    <xf numFmtId="2" fontId="45" fillId="20" borderId="1" xfId="0" applyNumberFormat="1" applyFont="1" applyFill="1" applyBorder="1" applyAlignment="1">
      <alignment horizontal="center"/>
    </xf>
    <xf numFmtId="0" fontId="52" fillId="20" borderId="1" xfId="0" applyFont="1" applyFill="1" applyBorder="1" applyAlignment="1">
      <alignment horizontal="center"/>
    </xf>
    <xf numFmtId="0" fontId="52" fillId="20" borderId="1" xfId="0" applyFont="1" applyFill="1" applyBorder="1" applyAlignment="1">
      <alignment/>
    </xf>
    <xf numFmtId="0" fontId="53" fillId="20" borderId="1" xfId="0" applyFont="1" applyFill="1" applyBorder="1" applyAlignment="1">
      <alignment horizontal="center"/>
    </xf>
    <xf numFmtId="45" fontId="54" fillId="20" borderId="1" xfId="0" applyNumberFormat="1" applyFont="1" applyFill="1" applyBorder="1" applyAlignment="1" applyProtection="1">
      <alignment horizontal="center"/>
      <protection locked="0"/>
    </xf>
    <xf numFmtId="0" fontId="51" fillId="20" borderId="1" xfId="0" applyNumberFormat="1" applyFont="1" applyFill="1" applyBorder="1" applyAlignment="1">
      <alignment horizontal="center"/>
    </xf>
    <xf numFmtId="2" fontId="51" fillId="20" borderId="1" xfId="0" applyNumberFormat="1" applyFont="1" applyFill="1" applyBorder="1" applyAlignment="1">
      <alignment horizontal="center"/>
    </xf>
    <xf numFmtId="0" fontId="53" fillId="20" borderId="1" xfId="0" applyNumberFormat="1" applyFont="1" applyFill="1" applyBorder="1" applyAlignment="1" applyProtection="1">
      <alignment horizontal="center"/>
      <protection locked="0"/>
    </xf>
    <xf numFmtId="2" fontId="53" fillId="20" borderId="1" xfId="0" applyNumberFormat="1" applyFont="1" applyFill="1" applyBorder="1" applyAlignment="1" applyProtection="1">
      <alignment horizontal="center"/>
      <protection locked="0"/>
    </xf>
    <xf numFmtId="0" fontId="56" fillId="20" borderId="0" xfId="0" applyFont="1" applyFill="1" applyAlignment="1">
      <alignment/>
    </xf>
    <xf numFmtId="0" fontId="47" fillId="8" borderId="26" xfId="0" applyFont="1" applyFill="1" applyBorder="1" applyAlignment="1">
      <alignment horizontal="center" wrapText="1"/>
    </xf>
    <xf numFmtId="166" fontId="20" fillId="26" borderId="0" xfId="0" applyNumberFormat="1" applyFont="1" applyFill="1" applyAlignment="1">
      <alignment/>
    </xf>
    <xf numFmtId="166" fontId="19" fillId="26" borderId="0" xfId="0" applyNumberFormat="1" applyFont="1" applyFill="1" applyAlignment="1">
      <alignment/>
    </xf>
    <xf numFmtId="166" fontId="42" fillId="8" borderId="24" xfId="0" applyNumberFormat="1" applyFont="1" applyFill="1" applyBorder="1" applyAlignment="1">
      <alignment horizontal="center"/>
    </xf>
    <xf numFmtId="166" fontId="42" fillId="8" borderId="26" xfId="0" applyNumberFormat="1" applyFont="1" applyFill="1" applyBorder="1" applyAlignment="1">
      <alignment horizontal="center"/>
    </xf>
    <xf numFmtId="166" fontId="42" fillId="8" borderId="26" xfId="0" applyNumberFormat="1" applyFont="1" applyFill="1" applyBorder="1" applyAlignment="1">
      <alignment horizontal="center" wrapText="1"/>
    </xf>
    <xf numFmtId="166" fontId="49" fillId="17" borderId="1" xfId="0" applyNumberFormat="1" applyFont="1" applyFill="1" applyBorder="1" applyAlignment="1" applyProtection="1">
      <alignment horizontal="center"/>
      <protection locked="0"/>
    </xf>
    <xf numFmtId="166" fontId="49" fillId="20" borderId="1" xfId="0" applyNumberFormat="1" applyFont="1" applyFill="1" applyBorder="1" applyAlignment="1" applyProtection="1">
      <alignment horizontal="center"/>
      <protection locked="0"/>
    </xf>
    <xf numFmtId="166" fontId="54" fillId="20" borderId="1" xfId="0" applyNumberFormat="1" applyFont="1" applyFill="1" applyBorder="1" applyAlignment="1" applyProtection="1">
      <alignment horizontal="center"/>
      <protection locked="0"/>
    </xf>
    <xf numFmtId="166" fontId="25" fillId="26" borderId="0" xfId="0" applyNumberFormat="1" applyFont="1" applyFill="1" applyAlignment="1">
      <alignment/>
    </xf>
    <xf numFmtId="166" fontId="39" fillId="24" borderId="0" xfId="0" applyNumberFormat="1" applyFont="1" applyFill="1" applyAlignment="1">
      <alignment horizontal="center"/>
    </xf>
    <xf numFmtId="166" fontId="50" fillId="17" borderId="1" xfId="0" applyNumberFormat="1" applyFont="1" applyFill="1" applyBorder="1" applyAlignment="1">
      <alignment horizontal="center"/>
    </xf>
    <xf numFmtId="166" fontId="50" fillId="20" borderId="1" xfId="0" applyNumberFormat="1" applyFont="1" applyFill="1" applyBorder="1" applyAlignment="1">
      <alignment horizontal="center"/>
    </xf>
    <xf numFmtId="166" fontId="55" fillId="20" borderId="1" xfId="0" applyNumberFormat="1" applyFont="1" applyFill="1" applyBorder="1" applyAlignment="1">
      <alignment horizontal="center"/>
    </xf>
    <xf numFmtId="166" fontId="36" fillId="24" borderId="0" xfId="0" applyNumberFormat="1" applyFont="1" applyFill="1" applyAlignment="1">
      <alignment/>
    </xf>
    <xf numFmtId="166" fontId="49" fillId="0" borderId="1" xfId="0" applyNumberFormat="1" applyFont="1" applyFill="1" applyBorder="1" applyAlignment="1" applyProtection="1">
      <alignment horizontal="center"/>
      <protection locked="0"/>
    </xf>
    <xf numFmtId="166" fontId="42" fillId="8" borderId="25" xfId="0" applyNumberFormat="1" applyFont="1" applyFill="1" applyBorder="1" applyAlignment="1">
      <alignment horizontal="center" wrapText="1"/>
    </xf>
    <xf numFmtId="166" fontId="50" fillId="0" borderId="1" xfId="0" applyNumberFormat="1" applyFont="1" applyFill="1" applyBorder="1" applyAlignment="1">
      <alignment horizontal="center"/>
    </xf>
    <xf numFmtId="166" fontId="39" fillId="25" borderId="14" xfId="0" applyNumberFormat="1" applyFont="1" applyFill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slov 5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309"/>
      <rgbColor rgb="00800080"/>
      <rgbColor rgb="0000AE00"/>
      <rgbColor rgb="00C0C0C0"/>
      <rgbColor rgb="00808080"/>
      <rgbColor rgb="009966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0</xdr:row>
      <xdr:rowOff>28575</xdr:rowOff>
    </xdr:from>
    <xdr:to>
      <xdr:col>21</xdr:col>
      <xdr:colOff>161925</xdr:colOff>
      <xdr:row>10</xdr:row>
      <xdr:rowOff>95250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8575"/>
          <a:ext cx="2228850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676275</xdr:colOff>
      <xdr:row>2</xdr:row>
      <xdr:rowOff>133350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rcRect l="21638" t="45422" r="20530" b="25788"/>
        <a:stretch>
          <a:fillRect/>
        </a:stretch>
      </xdr:blipFill>
      <xdr:spPr>
        <a:xfrm>
          <a:off x="476250" y="0"/>
          <a:ext cx="2676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76200</xdr:colOff>
      <xdr:row>0</xdr:row>
      <xdr:rowOff>38100</xdr:rowOff>
    </xdr:from>
    <xdr:to>
      <xdr:col>21</xdr:col>
      <xdr:colOff>9525</xdr:colOff>
      <xdr:row>10</xdr:row>
      <xdr:rowOff>104775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38100"/>
          <a:ext cx="235267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23</xdr:col>
      <xdr:colOff>200025</xdr:colOff>
      <xdr:row>10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38100"/>
          <a:ext cx="2371725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876300</xdr:colOff>
      <xdr:row>2</xdr:row>
      <xdr:rowOff>133350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rcRect l="21638" t="45422" r="20530" b="25788"/>
        <a:stretch>
          <a:fillRect/>
        </a:stretch>
      </xdr:blipFill>
      <xdr:spPr>
        <a:xfrm>
          <a:off x="561975" y="0"/>
          <a:ext cx="2676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85725</xdr:colOff>
      <xdr:row>0</xdr:row>
      <xdr:rowOff>38100</xdr:rowOff>
    </xdr:from>
    <xdr:to>
      <xdr:col>21</xdr:col>
      <xdr:colOff>266700</xdr:colOff>
      <xdr:row>10</xdr:row>
      <xdr:rowOff>38100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38100"/>
          <a:ext cx="2371725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876300</xdr:colOff>
      <xdr:row>2</xdr:row>
      <xdr:rowOff>114300</xdr:rowOff>
    </xdr:to>
    <xdr:pic>
      <xdr:nvPicPr>
        <xdr:cNvPr id="4" name="Slika 2"/>
        <xdr:cNvPicPr preferRelativeResize="1">
          <a:picLocks noChangeAspect="1"/>
        </xdr:cNvPicPr>
      </xdr:nvPicPr>
      <xdr:blipFill>
        <a:blip r:embed="rId2"/>
        <a:srcRect l="21638" t="45422" r="20530" b="25788"/>
        <a:stretch>
          <a:fillRect/>
        </a:stretch>
      </xdr:blipFill>
      <xdr:spPr>
        <a:xfrm>
          <a:off x="561975" y="0"/>
          <a:ext cx="2676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23</xdr:col>
      <xdr:colOff>200025</xdr:colOff>
      <xdr:row>10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38100"/>
          <a:ext cx="2371725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876300</xdr:colOff>
      <xdr:row>2</xdr:row>
      <xdr:rowOff>133350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rcRect l="21638" t="45422" r="20530" b="25788"/>
        <a:stretch>
          <a:fillRect/>
        </a:stretch>
      </xdr:blipFill>
      <xdr:spPr>
        <a:xfrm>
          <a:off x="561975" y="0"/>
          <a:ext cx="2676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85725</xdr:colOff>
      <xdr:row>0</xdr:row>
      <xdr:rowOff>38100</xdr:rowOff>
    </xdr:from>
    <xdr:to>
      <xdr:col>21</xdr:col>
      <xdr:colOff>266700</xdr:colOff>
      <xdr:row>10</xdr:row>
      <xdr:rowOff>38100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38100"/>
          <a:ext cx="2371725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876300</xdr:colOff>
      <xdr:row>2</xdr:row>
      <xdr:rowOff>114300</xdr:rowOff>
    </xdr:to>
    <xdr:pic>
      <xdr:nvPicPr>
        <xdr:cNvPr id="4" name="Slika 2"/>
        <xdr:cNvPicPr preferRelativeResize="1">
          <a:picLocks noChangeAspect="1"/>
        </xdr:cNvPicPr>
      </xdr:nvPicPr>
      <xdr:blipFill>
        <a:blip r:embed="rId2"/>
        <a:srcRect l="21638" t="45422" r="20530" b="25788"/>
        <a:stretch>
          <a:fillRect/>
        </a:stretch>
      </xdr:blipFill>
      <xdr:spPr>
        <a:xfrm>
          <a:off x="561975" y="0"/>
          <a:ext cx="2676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800100</xdr:colOff>
      <xdr:row>2</xdr:row>
      <xdr:rowOff>161925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l="21638" t="45408" r="20530" b="25798"/>
        <a:stretch>
          <a:fillRect/>
        </a:stretch>
      </xdr:blipFill>
      <xdr:spPr>
        <a:xfrm>
          <a:off x="485775" y="0"/>
          <a:ext cx="26574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342900</xdr:colOff>
      <xdr:row>0</xdr:row>
      <xdr:rowOff>38100</xdr:rowOff>
    </xdr:from>
    <xdr:to>
      <xdr:col>24</xdr:col>
      <xdr:colOff>409575</xdr:colOff>
      <xdr:row>10</xdr:row>
      <xdr:rowOff>85725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38100"/>
          <a:ext cx="2305050" cy="2133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895350</xdr:colOff>
      <xdr:row>2</xdr:row>
      <xdr:rowOff>161925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21638" t="45408" r="20530" b="25798"/>
        <a:stretch>
          <a:fillRect/>
        </a:stretch>
      </xdr:blipFill>
      <xdr:spPr>
        <a:xfrm>
          <a:off x="0" y="0"/>
          <a:ext cx="1933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152400</xdr:colOff>
      <xdr:row>0</xdr:row>
      <xdr:rowOff>66675</xdr:rowOff>
    </xdr:from>
    <xdr:to>
      <xdr:col>22</xdr:col>
      <xdr:colOff>333375</xdr:colOff>
      <xdr:row>10</xdr:row>
      <xdr:rowOff>57150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66675"/>
          <a:ext cx="2466975" cy="212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895350</xdr:colOff>
      <xdr:row>2</xdr:row>
      <xdr:rowOff>161925</xdr:rowOff>
    </xdr:to>
    <xdr:pic>
      <xdr:nvPicPr>
        <xdr:cNvPr id="3" name="Slika 2"/>
        <xdr:cNvPicPr preferRelativeResize="1">
          <a:picLocks noChangeAspect="1"/>
        </xdr:cNvPicPr>
      </xdr:nvPicPr>
      <xdr:blipFill>
        <a:blip r:embed="rId1"/>
        <a:srcRect l="21638" t="45408" r="20530" b="25798"/>
        <a:stretch>
          <a:fillRect/>
        </a:stretch>
      </xdr:blipFill>
      <xdr:spPr>
        <a:xfrm>
          <a:off x="504825" y="0"/>
          <a:ext cx="26670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152400</xdr:colOff>
      <xdr:row>0</xdr:row>
      <xdr:rowOff>66675</xdr:rowOff>
    </xdr:from>
    <xdr:to>
      <xdr:col>23</xdr:col>
      <xdr:colOff>342900</xdr:colOff>
      <xdr:row>10</xdr:row>
      <xdr:rowOff>57150</xdr:rowOff>
    </xdr:to>
    <xdr:pic>
      <xdr:nvPicPr>
        <xdr:cNvPr id="4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63175" y="66675"/>
          <a:ext cx="2581275" cy="212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45"/>
  <sheetViews>
    <sheetView view="pageBreakPreview" zoomScale="110" zoomScaleSheetLayoutView="110" zoomScalePageLayoutView="0" workbookViewId="0" topLeftCell="A7">
      <selection activeCell="G24" sqref="G24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23.375" style="1" customWidth="1"/>
    <col min="4" max="4" width="16.75390625" style="1" customWidth="1"/>
    <col min="5" max="5" width="5.75390625" style="1" customWidth="1"/>
    <col min="6" max="7" width="10.625" style="147" customWidth="1"/>
    <col min="8" max="8" width="7.875" style="3" customWidth="1"/>
    <col min="9" max="9" width="8.75390625" style="4" customWidth="1"/>
    <col min="10" max="12" width="0" style="5" hidden="1" customWidth="1"/>
    <col min="13" max="13" width="8.75390625" style="6" customWidth="1"/>
    <col min="14" max="15" width="5.75390625" style="1" customWidth="1"/>
    <col min="16" max="16" width="7.125" style="1" customWidth="1"/>
    <col min="17" max="17" width="5.75390625" style="7" customWidth="1"/>
    <col min="18" max="18" width="5.75390625" style="1" customWidth="1"/>
    <col min="19" max="19" width="3.875" style="1" customWidth="1"/>
    <col min="20" max="20" width="5.75390625" style="1" customWidth="1"/>
    <col min="21" max="21" width="6.625" style="1" customWidth="1"/>
    <col min="22" max="22" width="7.375" style="1" customWidth="1"/>
  </cols>
  <sheetData>
    <row r="1" spans="1:26" ht="17.25">
      <c r="A1" s="8"/>
      <c r="B1" s="9"/>
      <c r="C1" s="9"/>
      <c r="D1" s="9"/>
      <c r="E1" s="9"/>
      <c r="F1" s="135"/>
      <c r="G1" s="135"/>
      <c r="H1" s="10"/>
      <c r="I1" s="11"/>
      <c r="J1" s="12"/>
      <c r="K1" s="12"/>
      <c r="L1" s="12"/>
      <c r="M1" s="13"/>
      <c r="N1" s="8"/>
      <c r="O1" s="14"/>
      <c r="P1" s="8"/>
      <c r="Q1" s="15"/>
      <c r="R1" s="15"/>
      <c r="S1" s="8"/>
      <c r="T1" s="8"/>
      <c r="U1" s="8"/>
      <c r="V1" s="8"/>
      <c r="X1" s="16"/>
      <c r="Y1" s="16"/>
      <c r="Z1" s="16"/>
    </row>
    <row r="2" spans="1:29" s="25" customFormat="1" ht="18.75">
      <c r="A2" s="8"/>
      <c r="B2" s="17"/>
      <c r="C2" s="17"/>
      <c r="D2" s="18"/>
      <c r="E2" s="9"/>
      <c r="F2" s="135"/>
      <c r="G2" s="135"/>
      <c r="H2" s="10"/>
      <c r="I2" s="19" t="s">
        <v>0</v>
      </c>
      <c r="J2" s="20"/>
      <c r="K2" s="20"/>
      <c r="L2" s="20"/>
      <c r="M2" s="21"/>
      <c r="N2" s="22"/>
      <c r="O2" s="23"/>
      <c r="P2" s="24"/>
      <c r="Q2" s="24"/>
      <c r="R2" s="24"/>
      <c r="S2" s="24"/>
      <c r="T2" s="24"/>
      <c r="U2" s="24"/>
      <c r="V2" s="8"/>
      <c r="X2" s="16"/>
      <c r="Y2" s="16"/>
      <c r="Z2" s="16"/>
      <c r="AA2" s="26"/>
      <c r="AB2" s="26"/>
      <c r="AC2" s="26"/>
    </row>
    <row r="3" spans="1:29" ht="15.75">
      <c r="A3" s="8"/>
      <c r="B3" s="8"/>
      <c r="C3" s="8"/>
      <c r="D3" s="8"/>
      <c r="E3" s="8"/>
      <c r="F3" s="136"/>
      <c r="G3" s="136"/>
      <c r="H3" s="27"/>
      <c r="I3" s="19" t="s">
        <v>1</v>
      </c>
      <c r="J3" s="28"/>
      <c r="K3" s="28"/>
      <c r="L3" s="28"/>
      <c r="M3" s="29"/>
      <c r="N3" s="30"/>
      <c r="O3" s="31"/>
      <c r="P3" s="8"/>
      <c r="Q3" s="8"/>
      <c r="R3" s="32"/>
      <c r="S3" s="8"/>
      <c r="T3" s="8"/>
      <c r="U3" s="8"/>
      <c r="V3" s="8"/>
      <c r="X3" s="16"/>
      <c r="Y3" s="16"/>
      <c r="Z3" s="16"/>
      <c r="AA3" s="33"/>
      <c r="AB3" s="33"/>
      <c r="AC3" s="33"/>
    </row>
    <row r="4" spans="1:29" ht="15.75">
      <c r="A4" s="8"/>
      <c r="B4" s="8"/>
      <c r="C4" s="8"/>
      <c r="D4" s="8"/>
      <c r="E4" s="8"/>
      <c r="F4" s="136"/>
      <c r="G4" s="136"/>
      <c r="H4" s="27"/>
      <c r="I4" s="19" t="s">
        <v>2</v>
      </c>
      <c r="J4" s="28"/>
      <c r="K4" s="28"/>
      <c r="L4" s="28"/>
      <c r="M4" s="34"/>
      <c r="N4" s="30"/>
      <c r="O4" s="31"/>
      <c r="P4" s="35"/>
      <c r="Q4" s="36"/>
      <c r="R4" s="8"/>
      <c r="S4" s="8"/>
      <c r="T4" s="35"/>
      <c r="U4" s="8"/>
      <c r="V4" s="8"/>
      <c r="X4" s="16"/>
      <c r="Y4" s="16"/>
      <c r="Z4" s="16"/>
      <c r="AA4" s="33"/>
      <c r="AB4" s="33"/>
      <c r="AC4" s="33"/>
    </row>
    <row r="5" spans="1:29" ht="15.75">
      <c r="A5" s="8"/>
      <c r="B5" s="8"/>
      <c r="C5" s="8"/>
      <c r="D5" s="8"/>
      <c r="E5" s="8"/>
      <c r="F5" s="136"/>
      <c r="G5" s="136"/>
      <c r="H5" s="27"/>
      <c r="I5" s="37"/>
      <c r="J5" s="38"/>
      <c r="K5" s="38"/>
      <c r="L5" s="38"/>
      <c r="M5" s="39"/>
      <c r="N5" s="8"/>
      <c r="O5" s="14"/>
      <c r="P5" s="8"/>
      <c r="Q5" s="8"/>
      <c r="R5" s="32"/>
      <c r="S5" s="8"/>
      <c r="T5" s="8"/>
      <c r="U5" s="8"/>
      <c r="V5" s="8"/>
      <c r="X5" s="16"/>
      <c r="Y5" s="16"/>
      <c r="Z5" s="16"/>
      <c r="AA5" s="33"/>
      <c r="AB5" s="33"/>
      <c r="AC5" s="33"/>
    </row>
    <row r="6" spans="1:29" ht="12.75">
      <c r="A6" s="8"/>
      <c r="B6" s="8"/>
      <c r="C6" s="8"/>
      <c r="D6" s="8"/>
      <c r="E6" s="8"/>
      <c r="F6" s="136"/>
      <c r="G6" s="136"/>
      <c r="H6" s="27"/>
      <c r="I6" s="37"/>
      <c r="J6" s="38"/>
      <c r="K6" s="38"/>
      <c r="L6" s="38"/>
      <c r="M6" s="39"/>
      <c r="N6" s="8"/>
      <c r="O6" s="14"/>
      <c r="P6" s="8"/>
      <c r="Q6" s="8"/>
      <c r="R6" s="8"/>
      <c r="S6" s="8"/>
      <c r="T6" s="8"/>
      <c r="U6" s="8"/>
      <c r="V6" s="8"/>
      <c r="X6" s="16"/>
      <c r="Y6" s="16"/>
      <c r="Z6" s="16"/>
      <c r="AA6" s="33"/>
      <c r="AB6" s="33"/>
      <c r="AC6" s="33"/>
    </row>
    <row r="7" spans="1:29" ht="12.75">
      <c r="A7" s="40"/>
      <c r="B7" s="40"/>
      <c r="C7" s="40"/>
      <c r="D7" s="40"/>
      <c r="E7" s="41"/>
      <c r="F7" s="137"/>
      <c r="G7" s="137"/>
      <c r="H7" s="42"/>
      <c r="I7" s="43"/>
      <c r="J7" s="41"/>
      <c r="K7" s="41"/>
      <c r="L7" s="41"/>
      <c r="M7" s="44"/>
      <c r="N7" s="41"/>
      <c r="O7" s="41"/>
      <c r="P7" s="40"/>
      <c r="Q7" s="41"/>
      <c r="R7" s="40"/>
      <c r="S7" s="40"/>
      <c r="T7" s="40"/>
      <c r="U7" s="40"/>
      <c r="V7" s="40"/>
      <c r="X7" s="33"/>
      <c r="Y7" s="33"/>
      <c r="Z7" s="33"/>
      <c r="AA7" s="33"/>
      <c r="AB7" s="33"/>
      <c r="AC7" s="33"/>
    </row>
    <row r="8" spans="1:29" ht="18.75">
      <c r="A8" s="40"/>
      <c r="B8" s="45" t="s">
        <v>3</v>
      </c>
      <c r="C8" s="45"/>
      <c r="E8" s="46"/>
      <c r="F8" s="138"/>
      <c r="G8" s="138"/>
      <c r="H8" s="47"/>
      <c r="I8" s="48"/>
      <c r="J8" s="49"/>
      <c r="K8" s="49"/>
      <c r="L8" s="49"/>
      <c r="M8" s="50"/>
      <c r="O8" s="46"/>
      <c r="P8" s="40"/>
      <c r="Q8" s="51"/>
      <c r="R8" s="40"/>
      <c r="S8" s="40"/>
      <c r="T8" s="40"/>
      <c r="U8" s="40"/>
      <c r="V8" s="40"/>
      <c r="X8" s="33"/>
      <c r="Y8" s="33"/>
      <c r="Z8" s="33"/>
      <c r="AA8" s="33"/>
      <c r="AB8" s="33"/>
      <c r="AC8" s="33"/>
    </row>
    <row r="9" spans="1:29" ht="12.75">
      <c r="A9" s="52"/>
      <c r="B9" s="53"/>
      <c r="C9" s="53"/>
      <c r="D9" s="53"/>
      <c r="E9" s="53"/>
      <c r="F9" s="139"/>
      <c r="G9" s="139"/>
      <c r="H9" s="54"/>
      <c r="I9" s="55"/>
      <c r="J9" s="56"/>
      <c r="K9" s="56"/>
      <c r="L9" s="56"/>
      <c r="M9" s="57"/>
      <c r="N9" s="58"/>
      <c r="O9" s="59"/>
      <c r="P9" s="52"/>
      <c r="Q9" s="60"/>
      <c r="R9" s="60"/>
      <c r="S9" s="60"/>
      <c r="T9" s="52"/>
      <c r="U9" s="52"/>
      <c r="V9" s="52"/>
      <c r="X9" s="61"/>
      <c r="Y9" s="61"/>
      <c r="Z9" s="61"/>
      <c r="AA9" s="33"/>
      <c r="AB9" s="33"/>
      <c r="AC9" s="33"/>
    </row>
    <row r="10" spans="1:28" ht="15">
      <c r="A10" s="40"/>
      <c r="B10" s="62" t="s">
        <v>4</v>
      </c>
      <c r="C10" s="62" t="s">
        <v>5</v>
      </c>
      <c r="D10" s="62" t="s">
        <v>6</v>
      </c>
      <c r="E10" s="63" t="s">
        <v>7</v>
      </c>
      <c r="F10" s="140" t="s">
        <v>8</v>
      </c>
      <c r="G10" s="141" t="s">
        <v>8</v>
      </c>
      <c r="H10" s="64" t="s">
        <v>9</v>
      </c>
      <c r="I10" s="65" t="s">
        <v>10</v>
      </c>
      <c r="J10" s="66"/>
      <c r="K10" s="67"/>
      <c r="L10" s="68"/>
      <c r="M10" s="69" t="s">
        <v>11</v>
      </c>
      <c r="N10" s="126" t="s">
        <v>12</v>
      </c>
      <c r="O10" s="126"/>
      <c r="P10" s="71" t="s">
        <v>13</v>
      </c>
      <c r="Q10" s="126" t="s">
        <v>14</v>
      </c>
      <c r="R10" s="126"/>
      <c r="S10" s="126" t="s">
        <v>15</v>
      </c>
      <c r="T10" s="126"/>
      <c r="U10" s="70" t="s">
        <v>16</v>
      </c>
      <c r="V10" s="40"/>
      <c r="X10" s="61"/>
      <c r="Y10" s="61"/>
      <c r="Z10" s="33"/>
      <c r="AA10" s="33"/>
      <c r="AB10" s="33"/>
    </row>
    <row r="11" spans="1:28" ht="12.75" customHeight="1">
      <c r="A11" s="40"/>
      <c r="B11" s="72"/>
      <c r="C11" s="72"/>
      <c r="D11" s="72"/>
      <c r="E11" s="73"/>
      <c r="F11" s="142"/>
      <c r="G11" s="143" t="s">
        <v>17</v>
      </c>
      <c r="H11" s="127" t="s">
        <v>18</v>
      </c>
      <c r="I11" s="128" t="s">
        <v>18</v>
      </c>
      <c r="J11" s="74"/>
      <c r="K11" s="75"/>
      <c r="L11" s="76"/>
      <c r="M11" s="77"/>
      <c r="N11" s="129" t="s">
        <v>19</v>
      </c>
      <c r="O11" s="129"/>
      <c r="P11" s="130" t="s">
        <v>20</v>
      </c>
      <c r="Q11" s="129" t="s">
        <v>21</v>
      </c>
      <c r="R11" s="129"/>
      <c r="S11" s="129" t="s">
        <v>22</v>
      </c>
      <c r="T11" s="129"/>
      <c r="U11" s="78"/>
      <c r="V11" s="40"/>
      <c r="X11" s="61"/>
      <c r="Y11" s="61"/>
      <c r="Z11" s="33"/>
      <c r="AA11" s="33"/>
      <c r="AB11" s="33"/>
    </row>
    <row r="12" spans="1:28" ht="15">
      <c r="A12" s="40"/>
      <c r="B12" s="72"/>
      <c r="C12" s="72"/>
      <c r="D12" s="72"/>
      <c r="E12" s="73"/>
      <c r="F12" s="142"/>
      <c r="G12" s="143"/>
      <c r="H12" s="127"/>
      <c r="I12" s="128"/>
      <c r="J12" s="74"/>
      <c r="K12" s="75"/>
      <c r="L12" s="76"/>
      <c r="M12" s="77" t="s">
        <v>23</v>
      </c>
      <c r="N12" s="129"/>
      <c r="O12" s="129"/>
      <c r="P12" s="130"/>
      <c r="Q12" s="129"/>
      <c r="R12" s="129"/>
      <c r="S12" s="129"/>
      <c r="T12" s="129"/>
      <c r="U12" s="78"/>
      <c r="V12" s="40"/>
      <c r="X12" s="61"/>
      <c r="Y12" s="61"/>
      <c r="Z12" s="33"/>
      <c r="AA12" s="33"/>
      <c r="AB12" s="33"/>
    </row>
    <row r="13" spans="1:28" ht="15.75" customHeight="1">
      <c r="A13" s="79" t="s">
        <v>24</v>
      </c>
      <c r="B13" s="72" t="s">
        <v>25</v>
      </c>
      <c r="C13" s="72" t="s">
        <v>26</v>
      </c>
      <c r="D13" s="72" t="s">
        <v>27</v>
      </c>
      <c r="E13" s="73" t="s">
        <v>28</v>
      </c>
      <c r="F13" s="142" t="s">
        <v>29</v>
      </c>
      <c r="G13" s="144" t="s">
        <v>30</v>
      </c>
      <c r="H13" s="80" t="s">
        <v>16</v>
      </c>
      <c r="I13" s="81" t="s">
        <v>31</v>
      </c>
      <c r="J13" s="74"/>
      <c r="K13" s="75"/>
      <c r="L13" s="76"/>
      <c r="M13" s="77" t="s">
        <v>32</v>
      </c>
      <c r="N13" s="82" t="s">
        <v>33</v>
      </c>
      <c r="O13" s="83" t="s">
        <v>34</v>
      </c>
      <c r="P13" s="84" t="s">
        <v>33</v>
      </c>
      <c r="Q13" s="82" t="s">
        <v>33</v>
      </c>
      <c r="R13" s="83" t="s">
        <v>34</v>
      </c>
      <c r="S13" s="82" t="s">
        <v>33</v>
      </c>
      <c r="T13" s="83" t="s">
        <v>34</v>
      </c>
      <c r="U13" s="78" t="s">
        <v>35</v>
      </c>
      <c r="V13" s="85" t="s">
        <v>36</v>
      </c>
      <c r="X13" s="61"/>
      <c r="Y13" s="61"/>
      <c r="Z13" s="33"/>
      <c r="AA13" s="33"/>
      <c r="AB13" s="33"/>
    </row>
    <row r="14" spans="1:28" ht="12.75">
      <c r="A14" s="86">
        <v>1</v>
      </c>
      <c r="B14" s="87">
        <v>170</v>
      </c>
      <c r="C14" s="88" t="s">
        <v>37</v>
      </c>
      <c r="D14" s="88" t="s">
        <v>38</v>
      </c>
      <c r="E14" s="89">
        <v>500</v>
      </c>
      <c r="F14" s="145">
        <v>0.5458333333333333</v>
      </c>
      <c r="G14" s="145">
        <v>0.5612037037037038</v>
      </c>
      <c r="H14" s="91">
        <v>0</v>
      </c>
      <c r="I14" s="92">
        <f aca="true" t="shared" si="0" ref="I14:I45">G14-F14-H14</f>
        <v>0.015370370370370479</v>
      </c>
      <c r="J14" s="93">
        <f aca="true" t="shared" si="1" ref="J14:J45">HOUR(I14)</f>
        <v>0</v>
      </c>
      <c r="K14" s="93">
        <f aca="true" t="shared" si="2" ref="K14:K45">MINUTE(I14)</f>
        <v>22</v>
      </c>
      <c r="L14" s="93">
        <f aca="true" t="shared" si="3" ref="L14:L45">SECOND(I14)</f>
        <v>8</v>
      </c>
      <c r="M14" s="94">
        <f aca="true" t="shared" si="4" ref="M14:M45">(((J14*3600)+(K14*60)+L14)*2)/60</f>
        <v>44.266666666666666</v>
      </c>
      <c r="N14" s="95">
        <v>0</v>
      </c>
      <c r="O14" s="96">
        <v>16.13</v>
      </c>
      <c r="P14" s="97">
        <v>0</v>
      </c>
      <c r="Q14" s="97">
        <v>0</v>
      </c>
      <c r="R14" s="98">
        <v>15.32</v>
      </c>
      <c r="S14" s="95">
        <v>0</v>
      </c>
      <c r="T14" s="96">
        <v>40.22</v>
      </c>
      <c r="U14" s="99">
        <f aca="true" t="shared" si="5" ref="U14:U45">M14+N14+O14+P14+Q14+R14+S14+T14</f>
        <v>115.93666666666667</v>
      </c>
      <c r="V14" s="100">
        <f aca="true" t="shared" si="6" ref="V14:V45">E14-U14</f>
        <v>384.06333333333333</v>
      </c>
      <c r="X14" s="61"/>
      <c r="Y14" s="61"/>
      <c r="Z14" s="33"/>
      <c r="AA14" s="33"/>
      <c r="AB14" s="33"/>
    </row>
    <row r="15" spans="1:28" ht="12.75">
      <c r="A15" s="101">
        <v>2</v>
      </c>
      <c r="B15" s="87">
        <v>61</v>
      </c>
      <c r="C15" s="88" t="s">
        <v>39</v>
      </c>
      <c r="D15" s="88" t="s">
        <v>40</v>
      </c>
      <c r="E15" s="89">
        <v>500</v>
      </c>
      <c r="F15" s="145">
        <v>0.4305555555555556</v>
      </c>
      <c r="G15" s="145">
        <v>0.44686342592592593</v>
      </c>
      <c r="H15" s="91">
        <v>0</v>
      </c>
      <c r="I15" s="92">
        <f t="shared" si="0"/>
        <v>0.016307870370370348</v>
      </c>
      <c r="J15" s="93">
        <f t="shared" si="1"/>
        <v>0</v>
      </c>
      <c r="K15" s="93">
        <f t="shared" si="2"/>
        <v>23</v>
      </c>
      <c r="L15" s="93">
        <f t="shared" si="3"/>
        <v>29</v>
      </c>
      <c r="M15" s="94">
        <f t="shared" si="4"/>
        <v>46.96666666666667</v>
      </c>
      <c r="N15" s="95">
        <v>0</v>
      </c>
      <c r="O15" s="96">
        <v>14.37</v>
      </c>
      <c r="P15" s="97">
        <v>0</v>
      </c>
      <c r="Q15" s="97">
        <v>0</v>
      </c>
      <c r="R15" s="98">
        <v>18.45</v>
      </c>
      <c r="S15" s="95">
        <v>0</v>
      </c>
      <c r="T15" s="96">
        <v>39.05</v>
      </c>
      <c r="U15" s="99">
        <f t="shared" si="5"/>
        <v>118.83666666666666</v>
      </c>
      <c r="V15" s="100">
        <f t="shared" si="6"/>
        <v>381.16333333333336</v>
      </c>
      <c r="X15" s="61"/>
      <c r="Y15" s="61"/>
      <c r="Z15" s="33"/>
      <c r="AA15" s="33"/>
      <c r="AB15" s="33"/>
    </row>
    <row r="16" spans="1:28" ht="12.75">
      <c r="A16" s="101">
        <v>3</v>
      </c>
      <c r="B16" s="87">
        <v>95</v>
      </c>
      <c r="C16" s="88" t="s">
        <v>41</v>
      </c>
      <c r="D16" s="88" t="s">
        <v>42</v>
      </c>
      <c r="E16" s="89">
        <v>500</v>
      </c>
      <c r="F16" s="145">
        <v>0.46388888888888885</v>
      </c>
      <c r="G16" s="145">
        <v>0.4789583333333333</v>
      </c>
      <c r="H16" s="91">
        <v>0</v>
      </c>
      <c r="I16" s="92">
        <f t="shared" si="0"/>
        <v>0.015069444444444469</v>
      </c>
      <c r="J16" s="93">
        <f t="shared" si="1"/>
        <v>0</v>
      </c>
      <c r="K16" s="93">
        <f t="shared" si="2"/>
        <v>21</v>
      </c>
      <c r="L16" s="93">
        <f t="shared" si="3"/>
        <v>42</v>
      </c>
      <c r="M16" s="94">
        <f t="shared" si="4"/>
        <v>43.4</v>
      </c>
      <c r="N16" s="95">
        <v>0</v>
      </c>
      <c r="O16" s="96">
        <v>15.02</v>
      </c>
      <c r="P16" s="97">
        <v>0</v>
      </c>
      <c r="Q16" s="97">
        <v>0</v>
      </c>
      <c r="R16" s="98">
        <v>16.07</v>
      </c>
      <c r="S16" s="95">
        <v>0</v>
      </c>
      <c r="T16" s="96">
        <v>45.53</v>
      </c>
      <c r="U16" s="99">
        <f t="shared" si="5"/>
        <v>120.02000000000001</v>
      </c>
      <c r="V16" s="100">
        <f t="shared" si="6"/>
        <v>379.98</v>
      </c>
      <c r="X16" s="61"/>
      <c r="Y16" s="61"/>
      <c r="Z16" s="33"/>
      <c r="AA16" s="33"/>
      <c r="AB16" s="33"/>
    </row>
    <row r="17" spans="1:28" ht="12.75">
      <c r="A17" s="86">
        <v>4</v>
      </c>
      <c r="B17" s="87">
        <v>37</v>
      </c>
      <c r="C17" s="88" t="s">
        <v>43</v>
      </c>
      <c r="D17" s="88" t="s">
        <v>44</v>
      </c>
      <c r="E17" s="89">
        <v>500</v>
      </c>
      <c r="F17" s="145">
        <v>0.4083333333333334</v>
      </c>
      <c r="G17" s="145">
        <v>0.42717592592592596</v>
      </c>
      <c r="H17" s="91">
        <v>0.0006134259259259259</v>
      </c>
      <c r="I17" s="92">
        <f t="shared" si="0"/>
        <v>0.01822916666666665</v>
      </c>
      <c r="J17" s="93">
        <f t="shared" si="1"/>
        <v>0</v>
      </c>
      <c r="K17" s="93">
        <f t="shared" si="2"/>
        <v>26</v>
      </c>
      <c r="L17" s="93">
        <f t="shared" si="3"/>
        <v>15</v>
      </c>
      <c r="M17" s="94">
        <f t="shared" si="4"/>
        <v>52.5</v>
      </c>
      <c r="N17" s="95">
        <v>0</v>
      </c>
      <c r="O17" s="96">
        <v>12.35</v>
      </c>
      <c r="P17" s="97">
        <v>0</v>
      </c>
      <c r="Q17" s="97">
        <v>0</v>
      </c>
      <c r="R17" s="98">
        <v>13.63</v>
      </c>
      <c r="S17" s="95">
        <v>0</v>
      </c>
      <c r="T17" s="96">
        <v>42.84</v>
      </c>
      <c r="U17" s="99">
        <f t="shared" si="5"/>
        <v>121.32</v>
      </c>
      <c r="V17" s="100">
        <f t="shared" si="6"/>
        <v>378.68</v>
      </c>
      <c r="X17" s="61"/>
      <c r="Y17" s="61"/>
      <c r="Z17" s="33"/>
      <c r="AA17" s="33"/>
      <c r="AB17" s="33"/>
    </row>
    <row r="18" spans="1:28" ht="12.75">
      <c r="A18" s="101">
        <v>5</v>
      </c>
      <c r="B18" s="87">
        <v>67</v>
      </c>
      <c r="C18" s="88" t="s">
        <v>45</v>
      </c>
      <c r="D18" s="88" t="s">
        <v>46</v>
      </c>
      <c r="E18" s="89">
        <v>500</v>
      </c>
      <c r="F18" s="145">
        <v>0.4361111111111111</v>
      </c>
      <c r="G18" s="145">
        <v>0.4530324074074074</v>
      </c>
      <c r="H18" s="91">
        <v>0</v>
      </c>
      <c r="I18" s="92">
        <f t="shared" si="0"/>
        <v>0.016921296296296295</v>
      </c>
      <c r="J18" s="93">
        <f t="shared" si="1"/>
        <v>0</v>
      </c>
      <c r="K18" s="93">
        <f t="shared" si="2"/>
        <v>24</v>
      </c>
      <c r="L18" s="93">
        <f t="shared" si="3"/>
        <v>22</v>
      </c>
      <c r="M18" s="94">
        <f t="shared" si="4"/>
        <v>48.733333333333334</v>
      </c>
      <c r="N18" s="95">
        <v>0</v>
      </c>
      <c r="O18" s="96">
        <v>17.15</v>
      </c>
      <c r="P18" s="97">
        <v>2</v>
      </c>
      <c r="Q18" s="97">
        <v>0</v>
      </c>
      <c r="R18" s="98">
        <v>14.57</v>
      </c>
      <c r="S18" s="95">
        <v>0</v>
      </c>
      <c r="T18" s="96">
        <v>41.55</v>
      </c>
      <c r="U18" s="99">
        <f t="shared" si="5"/>
        <v>124.00333333333332</v>
      </c>
      <c r="V18" s="100">
        <f t="shared" si="6"/>
        <v>375.99666666666667</v>
      </c>
      <c r="X18" s="61"/>
      <c r="Y18" s="102"/>
      <c r="Z18" s="33"/>
      <c r="AA18" s="33"/>
      <c r="AB18" s="33"/>
    </row>
    <row r="19" spans="1:28" ht="12.75">
      <c r="A19" s="101">
        <v>6</v>
      </c>
      <c r="B19" s="87">
        <v>89</v>
      </c>
      <c r="C19" s="88" t="s">
        <v>47</v>
      </c>
      <c r="D19" s="88" t="s">
        <v>48</v>
      </c>
      <c r="E19" s="89">
        <v>500</v>
      </c>
      <c r="F19" s="145">
        <v>0.4583333333333333</v>
      </c>
      <c r="G19" s="145">
        <v>0.47278935185185184</v>
      </c>
      <c r="H19" s="91">
        <v>0</v>
      </c>
      <c r="I19" s="92">
        <f t="shared" si="0"/>
        <v>0.01445601851851852</v>
      </c>
      <c r="J19" s="93">
        <f t="shared" si="1"/>
        <v>0</v>
      </c>
      <c r="K19" s="93">
        <f t="shared" si="2"/>
        <v>20</v>
      </c>
      <c r="L19" s="93">
        <f t="shared" si="3"/>
        <v>49</v>
      </c>
      <c r="M19" s="94">
        <f t="shared" si="4"/>
        <v>41.63333333333333</v>
      </c>
      <c r="N19" s="95">
        <v>0</v>
      </c>
      <c r="O19" s="96">
        <v>15.64</v>
      </c>
      <c r="P19" s="97">
        <v>0</v>
      </c>
      <c r="Q19" s="97">
        <v>0</v>
      </c>
      <c r="R19" s="98">
        <v>23.57</v>
      </c>
      <c r="S19" s="95">
        <v>0</v>
      </c>
      <c r="T19" s="96">
        <v>43.65</v>
      </c>
      <c r="U19" s="99">
        <f t="shared" si="5"/>
        <v>124.49333333333334</v>
      </c>
      <c r="V19" s="100">
        <f t="shared" si="6"/>
        <v>375.50666666666666</v>
      </c>
      <c r="X19" s="61"/>
      <c r="Y19" s="61"/>
      <c r="Z19" s="33"/>
      <c r="AA19" s="33"/>
      <c r="AB19" s="33"/>
    </row>
    <row r="20" spans="1:28" ht="12.75">
      <c r="A20" s="86">
        <v>7</v>
      </c>
      <c r="B20" s="87">
        <v>13</v>
      </c>
      <c r="C20" s="88" t="s">
        <v>49</v>
      </c>
      <c r="D20" s="88" t="s">
        <v>50</v>
      </c>
      <c r="E20" s="89">
        <v>500</v>
      </c>
      <c r="F20" s="145">
        <v>0.3861111111111111</v>
      </c>
      <c r="G20" s="145">
        <v>0.4024074074074074</v>
      </c>
      <c r="H20" s="91">
        <v>0.0008333333333333334</v>
      </c>
      <c r="I20" s="92">
        <f t="shared" si="0"/>
        <v>0.01546296296296292</v>
      </c>
      <c r="J20" s="93">
        <f t="shared" si="1"/>
        <v>0</v>
      </c>
      <c r="K20" s="93">
        <f t="shared" si="2"/>
        <v>22</v>
      </c>
      <c r="L20" s="93">
        <f t="shared" si="3"/>
        <v>16</v>
      </c>
      <c r="M20" s="94">
        <f t="shared" si="4"/>
        <v>44.53333333333333</v>
      </c>
      <c r="N20" s="95">
        <v>0</v>
      </c>
      <c r="O20" s="96">
        <v>14.45</v>
      </c>
      <c r="P20" s="97">
        <v>0</v>
      </c>
      <c r="Q20" s="97">
        <v>0</v>
      </c>
      <c r="R20" s="98">
        <v>21.6</v>
      </c>
      <c r="S20" s="95">
        <v>0</v>
      </c>
      <c r="T20" s="96">
        <v>44.34</v>
      </c>
      <c r="U20" s="99">
        <f t="shared" si="5"/>
        <v>124.92333333333335</v>
      </c>
      <c r="V20" s="100">
        <f t="shared" si="6"/>
        <v>375.07666666666665</v>
      </c>
      <c r="X20" s="61"/>
      <c r="Y20" s="61"/>
      <c r="Z20" s="33"/>
      <c r="AA20" s="33"/>
      <c r="AB20" s="33"/>
    </row>
    <row r="21" spans="1:28" ht="12.75">
      <c r="A21" s="101">
        <v>8</v>
      </c>
      <c r="B21" s="87">
        <v>43</v>
      </c>
      <c r="C21" s="88" t="s">
        <v>51</v>
      </c>
      <c r="D21" s="88" t="s">
        <v>52</v>
      </c>
      <c r="E21" s="89">
        <v>500</v>
      </c>
      <c r="F21" s="146">
        <v>0.4138888888888889</v>
      </c>
      <c r="G21" s="145">
        <v>0.4296875</v>
      </c>
      <c r="H21" s="91">
        <v>0.00018518518518518518</v>
      </c>
      <c r="I21" s="92">
        <f t="shared" si="0"/>
        <v>0.015613425925925897</v>
      </c>
      <c r="J21" s="93">
        <f t="shared" si="1"/>
        <v>0</v>
      </c>
      <c r="K21" s="93">
        <f t="shared" si="2"/>
        <v>22</v>
      </c>
      <c r="L21" s="93">
        <f t="shared" si="3"/>
        <v>29</v>
      </c>
      <c r="M21" s="94">
        <f t="shared" si="4"/>
        <v>44.96666666666667</v>
      </c>
      <c r="N21" s="95">
        <v>0</v>
      </c>
      <c r="O21" s="96">
        <v>15.13</v>
      </c>
      <c r="P21" s="97">
        <v>0</v>
      </c>
      <c r="Q21" s="97">
        <v>0</v>
      </c>
      <c r="R21" s="98">
        <v>16.75</v>
      </c>
      <c r="S21" s="95">
        <v>0</v>
      </c>
      <c r="T21" s="96">
        <v>48.25</v>
      </c>
      <c r="U21" s="99">
        <f t="shared" si="5"/>
        <v>125.09666666666666</v>
      </c>
      <c r="V21" s="100">
        <f t="shared" si="6"/>
        <v>374.9033333333333</v>
      </c>
      <c r="X21" s="61"/>
      <c r="Y21" s="61"/>
      <c r="Z21" s="33"/>
      <c r="AA21" s="33"/>
      <c r="AB21" s="33"/>
    </row>
    <row r="22" spans="1:28" ht="12.75">
      <c r="A22" s="101">
        <v>9</v>
      </c>
      <c r="B22" s="87">
        <v>176</v>
      </c>
      <c r="C22" s="88" t="s">
        <v>53</v>
      </c>
      <c r="D22" s="88" t="s">
        <v>54</v>
      </c>
      <c r="E22" s="89">
        <v>500</v>
      </c>
      <c r="F22" s="145">
        <v>0.5541666666666667</v>
      </c>
      <c r="G22" s="145">
        <v>0.5705902777777777</v>
      </c>
      <c r="H22" s="91">
        <v>0</v>
      </c>
      <c r="I22" s="92">
        <f t="shared" si="0"/>
        <v>0.016423611111111014</v>
      </c>
      <c r="J22" s="93">
        <f t="shared" si="1"/>
        <v>0</v>
      </c>
      <c r="K22" s="93">
        <f t="shared" si="2"/>
        <v>23</v>
      </c>
      <c r="L22" s="93">
        <f t="shared" si="3"/>
        <v>39</v>
      </c>
      <c r="M22" s="94">
        <f t="shared" si="4"/>
        <v>47.3</v>
      </c>
      <c r="N22" s="95">
        <v>0</v>
      </c>
      <c r="O22" s="96">
        <v>16.07</v>
      </c>
      <c r="P22" s="97">
        <v>0</v>
      </c>
      <c r="Q22" s="97">
        <v>0</v>
      </c>
      <c r="R22" s="98">
        <v>15.86</v>
      </c>
      <c r="S22" s="95">
        <v>0</v>
      </c>
      <c r="T22" s="96">
        <v>47.31</v>
      </c>
      <c r="U22" s="99">
        <f t="shared" si="5"/>
        <v>126.53999999999999</v>
      </c>
      <c r="V22" s="100">
        <f t="shared" si="6"/>
        <v>373.46000000000004</v>
      </c>
      <c r="X22" s="61"/>
      <c r="Y22" s="61"/>
      <c r="Z22" s="33"/>
      <c r="AA22" s="33"/>
      <c r="AB22" s="33"/>
    </row>
    <row r="23" spans="1:28" ht="12.75">
      <c r="A23" s="86">
        <v>10</v>
      </c>
      <c r="B23" s="87">
        <v>125</v>
      </c>
      <c r="C23" s="88" t="s">
        <v>55</v>
      </c>
      <c r="D23" s="88" t="s">
        <v>56</v>
      </c>
      <c r="E23" s="89">
        <v>500</v>
      </c>
      <c r="F23" s="145">
        <v>0.4916666666666667</v>
      </c>
      <c r="G23" s="145">
        <v>0.5101388888888889</v>
      </c>
      <c r="H23" s="91">
        <v>0</v>
      </c>
      <c r="I23" s="92">
        <f t="shared" si="0"/>
        <v>0.018472222222222223</v>
      </c>
      <c r="J23" s="93">
        <f t="shared" si="1"/>
        <v>0</v>
      </c>
      <c r="K23" s="93">
        <f t="shared" si="2"/>
        <v>26</v>
      </c>
      <c r="L23" s="93">
        <f t="shared" si="3"/>
        <v>36</v>
      </c>
      <c r="M23" s="94">
        <f t="shared" si="4"/>
        <v>53.2</v>
      </c>
      <c r="N23" s="95">
        <v>2</v>
      </c>
      <c r="O23" s="96">
        <v>15.65</v>
      </c>
      <c r="P23" s="97">
        <v>0</v>
      </c>
      <c r="Q23" s="97">
        <v>10</v>
      </c>
      <c r="R23" s="98">
        <v>18.09</v>
      </c>
      <c r="S23" s="95">
        <v>0</v>
      </c>
      <c r="T23" s="96">
        <v>37.5</v>
      </c>
      <c r="U23" s="99">
        <f t="shared" si="5"/>
        <v>136.44</v>
      </c>
      <c r="V23" s="100">
        <f t="shared" si="6"/>
        <v>363.56</v>
      </c>
      <c r="X23" s="61"/>
      <c r="Y23" s="61"/>
      <c r="Z23" s="33"/>
      <c r="AA23" s="33"/>
      <c r="AB23" s="33"/>
    </row>
    <row r="24" spans="1:28" ht="12.75">
      <c r="A24" s="101">
        <v>11</v>
      </c>
      <c r="B24" s="87">
        <v>127</v>
      </c>
      <c r="C24" s="88" t="s">
        <v>57</v>
      </c>
      <c r="D24" s="88" t="s">
        <v>58</v>
      </c>
      <c r="E24" s="89">
        <v>500</v>
      </c>
      <c r="F24" s="145">
        <v>0.49444444444444446</v>
      </c>
      <c r="G24" s="145">
        <v>0.5158217592592592</v>
      </c>
      <c r="H24" s="91">
        <v>0.00038194444444444446</v>
      </c>
      <c r="I24" s="92">
        <f t="shared" si="0"/>
        <v>0.020995370370370307</v>
      </c>
      <c r="J24" s="93">
        <f t="shared" si="1"/>
        <v>0</v>
      </c>
      <c r="K24" s="93">
        <f t="shared" si="2"/>
        <v>30</v>
      </c>
      <c r="L24" s="93">
        <f t="shared" si="3"/>
        <v>14</v>
      </c>
      <c r="M24" s="94">
        <f t="shared" si="4"/>
        <v>60.46666666666667</v>
      </c>
      <c r="N24" s="95">
        <v>0</v>
      </c>
      <c r="O24" s="96">
        <v>14.25</v>
      </c>
      <c r="P24" s="97">
        <v>0</v>
      </c>
      <c r="Q24" s="97">
        <v>0</v>
      </c>
      <c r="R24" s="98">
        <v>16.43</v>
      </c>
      <c r="S24" s="95">
        <v>0</v>
      </c>
      <c r="T24" s="96">
        <v>46</v>
      </c>
      <c r="U24" s="99">
        <f t="shared" si="5"/>
        <v>137.14666666666668</v>
      </c>
      <c r="V24" s="100">
        <f t="shared" si="6"/>
        <v>362.85333333333335</v>
      </c>
      <c r="X24" s="61"/>
      <c r="Y24" s="61"/>
      <c r="Z24" s="33"/>
      <c r="AA24" s="33"/>
      <c r="AB24" s="33"/>
    </row>
    <row r="25" spans="1:28" ht="12.75">
      <c r="A25" s="101">
        <v>12</v>
      </c>
      <c r="B25" s="87">
        <v>19</v>
      </c>
      <c r="C25" s="88" t="s">
        <v>59</v>
      </c>
      <c r="D25" s="88" t="s">
        <v>60</v>
      </c>
      <c r="E25" s="89">
        <v>500</v>
      </c>
      <c r="F25" s="145">
        <v>0.39166666666666666</v>
      </c>
      <c r="G25" s="145">
        <v>0.4143171296296296</v>
      </c>
      <c r="H25" s="91">
        <v>0.0009837962962962964</v>
      </c>
      <c r="I25" s="92">
        <f t="shared" si="0"/>
        <v>0.02166666666666662</v>
      </c>
      <c r="J25" s="93">
        <f t="shared" si="1"/>
        <v>0</v>
      </c>
      <c r="K25" s="93">
        <f t="shared" si="2"/>
        <v>31</v>
      </c>
      <c r="L25" s="93">
        <f t="shared" si="3"/>
        <v>12</v>
      </c>
      <c r="M25" s="94">
        <f t="shared" si="4"/>
        <v>62.4</v>
      </c>
      <c r="N25" s="95">
        <v>0</v>
      </c>
      <c r="O25" s="96">
        <v>14.72</v>
      </c>
      <c r="P25" s="97">
        <v>0</v>
      </c>
      <c r="Q25" s="97">
        <v>5</v>
      </c>
      <c r="R25" s="98">
        <v>14.16</v>
      </c>
      <c r="S25" s="95">
        <v>0</v>
      </c>
      <c r="T25" s="96">
        <v>41.84</v>
      </c>
      <c r="U25" s="99">
        <f t="shared" si="5"/>
        <v>138.12</v>
      </c>
      <c r="V25" s="100">
        <f t="shared" si="6"/>
        <v>361.88</v>
      </c>
      <c r="X25" s="61"/>
      <c r="Y25" s="61"/>
      <c r="Z25" s="33"/>
      <c r="AA25" s="33"/>
      <c r="AB25" s="33"/>
    </row>
    <row r="26" spans="1:28" ht="12.75">
      <c r="A26" s="86">
        <v>13</v>
      </c>
      <c r="B26" s="87">
        <v>174</v>
      </c>
      <c r="C26" s="88" t="s">
        <v>61</v>
      </c>
      <c r="D26" s="88" t="s">
        <v>61</v>
      </c>
      <c r="E26" s="89">
        <v>500</v>
      </c>
      <c r="F26" s="145">
        <v>0.5513888888888888</v>
      </c>
      <c r="G26" s="145">
        <v>0.5699305555555555</v>
      </c>
      <c r="H26" s="91">
        <v>0.0004398148148148148</v>
      </c>
      <c r="I26" s="92">
        <f t="shared" si="0"/>
        <v>0.018101851851851862</v>
      </c>
      <c r="J26" s="93">
        <f t="shared" si="1"/>
        <v>0</v>
      </c>
      <c r="K26" s="93">
        <f t="shared" si="2"/>
        <v>26</v>
      </c>
      <c r="L26" s="93">
        <f t="shared" si="3"/>
        <v>4</v>
      </c>
      <c r="M26" s="94">
        <f t="shared" si="4"/>
        <v>52.13333333333333</v>
      </c>
      <c r="N26" s="95">
        <v>0</v>
      </c>
      <c r="O26" s="96">
        <v>17</v>
      </c>
      <c r="P26" s="97">
        <v>0</v>
      </c>
      <c r="Q26" s="97">
        <v>0</v>
      </c>
      <c r="R26" s="98">
        <v>17.48</v>
      </c>
      <c r="S26" s="95">
        <v>0</v>
      </c>
      <c r="T26" s="96">
        <v>54.54</v>
      </c>
      <c r="U26" s="99">
        <f t="shared" si="5"/>
        <v>141.15333333333334</v>
      </c>
      <c r="V26" s="100">
        <f t="shared" si="6"/>
        <v>358.8466666666667</v>
      </c>
      <c r="X26" s="61"/>
      <c r="Y26" s="61"/>
      <c r="Z26" s="33"/>
      <c r="AA26" s="33"/>
      <c r="AB26" s="33"/>
    </row>
    <row r="27" spans="1:28" ht="12.75">
      <c r="A27" s="101">
        <v>14</v>
      </c>
      <c r="B27" s="87">
        <v>25</v>
      </c>
      <c r="C27" s="88" t="s">
        <v>62</v>
      </c>
      <c r="D27" s="88" t="s">
        <v>60</v>
      </c>
      <c r="E27" s="89">
        <v>500</v>
      </c>
      <c r="F27" s="145">
        <v>0.3972222222222222</v>
      </c>
      <c r="G27" s="145">
        <v>0.41626157407407405</v>
      </c>
      <c r="H27" s="91">
        <v>0</v>
      </c>
      <c r="I27" s="92">
        <f t="shared" si="0"/>
        <v>0.01903935185185185</v>
      </c>
      <c r="J27" s="93">
        <f t="shared" si="1"/>
        <v>0</v>
      </c>
      <c r="K27" s="93">
        <f t="shared" si="2"/>
        <v>27</v>
      </c>
      <c r="L27" s="93">
        <f t="shared" si="3"/>
        <v>25</v>
      </c>
      <c r="M27" s="94">
        <f t="shared" si="4"/>
        <v>54.833333333333336</v>
      </c>
      <c r="N27" s="95">
        <v>0</v>
      </c>
      <c r="O27" s="96">
        <v>16.65</v>
      </c>
      <c r="P27" s="97">
        <v>0</v>
      </c>
      <c r="Q27" s="97">
        <v>10</v>
      </c>
      <c r="R27" s="98">
        <v>12.78</v>
      </c>
      <c r="S27" s="95">
        <v>0</v>
      </c>
      <c r="T27" s="96">
        <v>49.13</v>
      </c>
      <c r="U27" s="99">
        <f t="shared" si="5"/>
        <v>143.39333333333335</v>
      </c>
      <c r="V27" s="100">
        <f t="shared" si="6"/>
        <v>356.6066666666667</v>
      </c>
      <c r="X27" s="61"/>
      <c r="Y27" s="61"/>
      <c r="Z27" s="33"/>
      <c r="AA27" s="33"/>
      <c r="AB27" s="33"/>
    </row>
    <row r="28" spans="1:28" ht="12.75">
      <c r="A28" s="101">
        <v>15</v>
      </c>
      <c r="B28" s="87">
        <v>73</v>
      </c>
      <c r="C28" s="88" t="s">
        <v>63</v>
      </c>
      <c r="D28" s="88" t="s">
        <v>64</v>
      </c>
      <c r="E28" s="89">
        <v>500</v>
      </c>
      <c r="F28" s="145">
        <v>0.44166666666666665</v>
      </c>
      <c r="G28" s="145">
        <v>0.46759259259259256</v>
      </c>
      <c r="H28" s="91">
        <v>0.0020601851851851853</v>
      </c>
      <c r="I28" s="92">
        <f t="shared" si="0"/>
        <v>0.023865740740740722</v>
      </c>
      <c r="J28" s="93">
        <f t="shared" si="1"/>
        <v>0</v>
      </c>
      <c r="K28" s="93">
        <f t="shared" si="2"/>
        <v>34</v>
      </c>
      <c r="L28" s="93">
        <f t="shared" si="3"/>
        <v>22</v>
      </c>
      <c r="M28" s="94">
        <f t="shared" si="4"/>
        <v>68.73333333333333</v>
      </c>
      <c r="N28" s="95">
        <v>0</v>
      </c>
      <c r="O28" s="96">
        <v>14.29</v>
      </c>
      <c r="P28" s="97">
        <v>2</v>
      </c>
      <c r="Q28" s="97">
        <v>0</v>
      </c>
      <c r="R28" s="98">
        <v>17.81</v>
      </c>
      <c r="S28" s="95">
        <v>0</v>
      </c>
      <c r="T28" s="96">
        <v>41.69</v>
      </c>
      <c r="U28" s="99">
        <f t="shared" si="5"/>
        <v>144.52333333333334</v>
      </c>
      <c r="V28" s="100">
        <f t="shared" si="6"/>
        <v>355.4766666666667</v>
      </c>
      <c r="X28" s="61"/>
      <c r="Y28" s="61"/>
      <c r="Z28" s="33"/>
      <c r="AA28" s="33"/>
      <c r="AB28" s="33"/>
    </row>
    <row r="29" spans="1:28" ht="12.75">
      <c r="A29" s="86">
        <v>16</v>
      </c>
      <c r="B29" s="87">
        <v>4</v>
      </c>
      <c r="C29" s="88" t="s">
        <v>65</v>
      </c>
      <c r="D29" s="88" t="s">
        <v>66</v>
      </c>
      <c r="E29" s="89">
        <v>500</v>
      </c>
      <c r="F29" s="145">
        <v>0.37777777777777777</v>
      </c>
      <c r="G29" s="145">
        <v>0.39980324074074075</v>
      </c>
      <c r="H29" s="91">
        <v>0</v>
      </c>
      <c r="I29" s="92">
        <f t="shared" si="0"/>
        <v>0.022025462962962983</v>
      </c>
      <c r="J29" s="93">
        <f t="shared" si="1"/>
        <v>0</v>
      </c>
      <c r="K29" s="93">
        <f t="shared" si="2"/>
        <v>31</v>
      </c>
      <c r="L29" s="93">
        <f t="shared" si="3"/>
        <v>43</v>
      </c>
      <c r="M29" s="94">
        <f t="shared" si="4"/>
        <v>63.43333333333333</v>
      </c>
      <c r="N29" s="95">
        <v>0</v>
      </c>
      <c r="O29" s="96">
        <v>16.57</v>
      </c>
      <c r="P29" s="97">
        <v>0</v>
      </c>
      <c r="Q29" s="97">
        <v>0</v>
      </c>
      <c r="R29" s="98">
        <v>17.39</v>
      </c>
      <c r="S29" s="95">
        <v>0</v>
      </c>
      <c r="T29" s="96">
        <v>47.17</v>
      </c>
      <c r="U29" s="99">
        <f t="shared" si="5"/>
        <v>144.56333333333333</v>
      </c>
      <c r="V29" s="100">
        <f t="shared" si="6"/>
        <v>355.43666666666667</v>
      </c>
      <c r="X29" s="61"/>
      <c r="Y29" s="61"/>
      <c r="Z29" s="33"/>
      <c r="AA29" s="33"/>
      <c r="AB29" s="33"/>
    </row>
    <row r="30" spans="1:28" ht="12.75">
      <c r="A30" s="101">
        <v>17</v>
      </c>
      <c r="B30" s="87">
        <v>119</v>
      </c>
      <c r="C30" s="88" t="s">
        <v>67</v>
      </c>
      <c r="D30" s="88" t="s">
        <v>68</v>
      </c>
      <c r="E30" s="89">
        <v>500</v>
      </c>
      <c r="F30" s="145">
        <v>0.4861111111111111</v>
      </c>
      <c r="G30" s="145">
        <v>0.5037037037037037</v>
      </c>
      <c r="H30" s="91">
        <v>0</v>
      </c>
      <c r="I30" s="92">
        <f t="shared" si="0"/>
        <v>0.01759259259259255</v>
      </c>
      <c r="J30" s="93">
        <f t="shared" si="1"/>
        <v>0</v>
      </c>
      <c r="K30" s="93">
        <f t="shared" si="2"/>
        <v>25</v>
      </c>
      <c r="L30" s="93">
        <f t="shared" si="3"/>
        <v>20</v>
      </c>
      <c r="M30" s="94">
        <f t="shared" si="4"/>
        <v>50.666666666666664</v>
      </c>
      <c r="N30" s="95">
        <v>0</v>
      </c>
      <c r="O30" s="96">
        <v>16.23</v>
      </c>
      <c r="P30" s="97">
        <v>2</v>
      </c>
      <c r="Q30" s="97">
        <v>10</v>
      </c>
      <c r="R30" s="98">
        <v>16.71</v>
      </c>
      <c r="S30" s="95">
        <v>0</v>
      </c>
      <c r="T30" s="96">
        <v>50.25</v>
      </c>
      <c r="U30" s="99">
        <f t="shared" si="5"/>
        <v>145.85666666666665</v>
      </c>
      <c r="V30" s="100">
        <f t="shared" si="6"/>
        <v>354.1433333333333</v>
      </c>
      <c r="X30" s="61"/>
      <c r="Y30" s="61"/>
      <c r="Z30" s="33"/>
      <c r="AA30" s="33"/>
      <c r="AB30" s="33"/>
    </row>
    <row r="31" spans="1:28" ht="12.75">
      <c r="A31" s="101">
        <v>18</v>
      </c>
      <c r="B31" s="87">
        <v>107</v>
      </c>
      <c r="C31" s="88" t="s">
        <v>69</v>
      </c>
      <c r="D31" s="88" t="s">
        <v>70</v>
      </c>
      <c r="E31" s="89">
        <v>500</v>
      </c>
      <c r="F31" s="145">
        <v>0.47500000000000003</v>
      </c>
      <c r="G31" s="145">
        <v>0.49495370370370373</v>
      </c>
      <c r="H31" s="91">
        <v>0</v>
      </c>
      <c r="I31" s="92">
        <f t="shared" si="0"/>
        <v>0.019953703703703696</v>
      </c>
      <c r="J31" s="93">
        <f t="shared" si="1"/>
        <v>0</v>
      </c>
      <c r="K31" s="93">
        <f t="shared" si="2"/>
        <v>28</v>
      </c>
      <c r="L31" s="93">
        <f t="shared" si="3"/>
        <v>44</v>
      </c>
      <c r="M31" s="94">
        <f t="shared" si="4"/>
        <v>57.46666666666667</v>
      </c>
      <c r="N31" s="95">
        <v>0</v>
      </c>
      <c r="O31" s="96">
        <v>16.71</v>
      </c>
      <c r="P31" s="97">
        <v>0</v>
      </c>
      <c r="Q31" s="97">
        <v>0</v>
      </c>
      <c r="R31" s="98">
        <v>17.37</v>
      </c>
      <c r="S31" s="95">
        <v>0</v>
      </c>
      <c r="T31" s="96">
        <v>57.4</v>
      </c>
      <c r="U31" s="99">
        <f t="shared" si="5"/>
        <v>148.9466666666667</v>
      </c>
      <c r="V31" s="100">
        <f t="shared" si="6"/>
        <v>351.0533333333333</v>
      </c>
      <c r="X31" s="61"/>
      <c r="Y31" s="61"/>
      <c r="Z31" s="33"/>
      <c r="AA31" s="33"/>
      <c r="AB31" s="33"/>
    </row>
    <row r="32" spans="1:28" ht="12.75">
      <c r="A32" s="86">
        <v>19</v>
      </c>
      <c r="B32" s="87">
        <v>131</v>
      </c>
      <c r="C32" s="88" t="s">
        <v>71</v>
      </c>
      <c r="D32" s="88" t="s">
        <v>72</v>
      </c>
      <c r="E32" s="89">
        <v>500</v>
      </c>
      <c r="F32" s="145">
        <v>0.4986111111111111</v>
      </c>
      <c r="G32" s="145">
        <v>0.5205324074074075</v>
      </c>
      <c r="H32" s="91">
        <v>0.0009027777777777778</v>
      </c>
      <c r="I32" s="92">
        <f t="shared" si="0"/>
        <v>0.02101851851851858</v>
      </c>
      <c r="J32" s="93">
        <f t="shared" si="1"/>
        <v>0</v>
      </c>
      <c r="K32" s="93">
        <f t="shared" si="2"/>
        <v>30</v>
      </c>
      <c r="L32" s="93">
        <f t="shared" si="3"/>
        <v>16</v>
      </c>
      <c r="M32" s="94">
        <f t="shared" si="4"/>
        <v>60.53333333333333</v>
      </c>
      <c r="N32" s="95">
        <v>0</v>
      </c>
      <c r="O32" s="96">
        <v>17.53</v>
      </c>
      <c r="P32" s="97">
        <v>0</v>
      </c>
      <c r="Q32" s="97">
        <v>10</v>
      </c>
      <c r="R32" s="98">
        <v>19.65</v>
      </c>
      <c r="S32" s="95">
        <v>0</v>
      </c>
      <c r="T32" s="96">
        <v>42.85</v>
      </c>
      <c r="U32" s="99">
        <f t="shared" si="5"/>
        <v>150.56333333333333</v>
      </c>
      <c r="V32" s="100">
        <f t="shared" si="6"/>
        <v>349.43666666666667</v>
      </c>
      <c r="X32" s="61"/>
      <c r="Y32" s="61"/>
      <c r="Z32" s="33"/>
      <c r="AA32" s="33"/>
      <c r="AB32" s="33"/>
    </row>
    <row r="33" spans="1:22" s="33" customFormat="1" ht="12.75">
      <c r="A33" s="101">
        <v>20</v>
      </c>
      <c r="B33" s="87">
        <v>139</v>
      </c>
      <c r="C33" s="88" t="s">
        <v>73</v>
      </c>
      <c r="D33" s="88" t="s">
        <v>74</v>
      </c>
      <c r="E33" s="89">
        <v>500</v>
      </c>
      <c r="F33" s="145">
        <v>0.5055555555555555</v>
      </c>
      <c r="G33" s="145">
        <v>0.5282291666666666</v>
      </c>
      <c r="H33" s="91">
        <v>0.0002893518518518519</v>
      </c>
      <c r="I33" s="92">
        <f t="shared" si="0"/>
        <v>0.02238425925925925</v>
      </c>
      <c r="J33" s="93">
        <f t="shared" si="1"/>
        <v>0</v>
      </c>
      <c r="K33" s="93">
        <f t="shared" si="2"/>
        <v>32</v>
      </c>
      <c r="L33" s="93">
        <f t="shared" si="3"/>
        <v>14</v>
      </c>
      <c r="M33" s="94">
        <f t="shared" si="4"/>
        <v>64.46666666666667</v>
      </c>
      <c r="N33" s="95">
        <v>0</v>
      </c>
      <c r="O33" s="96">
        <v>16.31</v>
      </c>
      <c r="P33" s="97">
        <v>0</v>
      </c>
      <c r="Q33" s="97">
        <v>0</v>
      </c>
      <c r="R33" s="98">
        <v>21.49</v>
      </c>
      <c r="S33" s="95">
        <v>0</v>
      </c>
      <c r="T33" s="96">
        <v>51.84</v>
      </c>
      <c r="U33" s="99">
        <f t="shared" si="5"/>
        <v>154.10666666666668</v>
      </c>
      <c r="V33" s="100">
        <f t="shared" si="6"/>
        <v>345.8933333333333</v>
      </c>
    </row>
    <row r="34" spans="1:22" s="33" customFormat="1" ht="12.75">
      <c r="A34" s="101">
        <v>21</v>
      </c>
      <c r="B34" s="87">
        <v>178</v>
      </c>
      <c r="C34" s="88" t="s">
        <v>75</v>
      </c>
      <c r="D34" s="88" t="s">
        <v>76</v>
      </c>
      <c r="E34" s="89">
        <v>500</v>
      </c>
      <c r="F34" s="145">
        <v>0.5569444444444445</v>
      </c>
      <c r="G34" s="145">
        <v>0.5806018518518519</v>
      </c>
      <c r="H34" s="91">
        <v>0</v>
      </c>
      <c r="I34" s="92">
        <f t="shared" si="0"/>
        <v>0.023657407407407405</v>
      </c>
      <c r="J34" s="93">
        <f t="shared" si="1"/>
        <v>0</v>
      </c>
      <c r="K34" s="93">
        <f t="shared" si="2"/>
        <v>34</v>
      </c>
      <c r="L34" s="93">
        <f t="shared" si="3"/>
        <v>4</v>
      </c>
      <c r="M34" s="94">
        <f t="shared" si="4"/>
        <v>68.13333333333334</v>
      </c>
      <c r="N34" s="95">
        <v>0</v>
      </c>
      <c r="O34" s="96">
        <v>17.98</v>
      </c>
      <c r="P34" s="97">
        <v>0</v>
      </c>
      <c r="Q34" s="97">
        <v>5</v>
      </c>
      <c r="R34" s="98">
        <v>15.19</v>
      </c>
      <c r="S34" s="95">
        <v>0</v>
      </c>
      <c r="T34" s="96">
        <v>49.35</v>
      </c>
      <c r="U34" s="99">
        <f t="shared" si="5"/>
        <v>155.65333333333334</v>
      </c>
      <c r="V34" s="100">
        <f t="shared" si="6"/>
        <v>344.3466666666667</v>
      </c>
    </row>
    <row r="35" spans="1:22" s="33" customFormat="1" ht="12.75">
      <c r="A35" s="86">
        <v>22</v>
      </c>
      <c r="B35" s="87">
        <v>31</v>
      </c>
      <c r="C35" s="88" t="s">
        <v>77</v>
      </c>
      <c r="D35" s="88" t="s">
        <v>78</v>
      </c>
      <c r="E35" s="89">
        <v>500</v>
      </c>
      <c r="F35" s="145">
        <v>0.40277777777777773</v>
      </c>
      <c r="G35" s="145">
        <v>0.4288888888888889</v>
      </c>
      <c r="H35" s="91">
        <v>0</v>
      </c>
      <c r="I35" s="92">
        <f t="shared" si="0"/>
        <v>0.02611111111111114</v>
      </c>
      <c r="J35" s="93">
        <f t="shared" si="1"/>
        <v>0</v>
      </c>
      <c r="K35" s="93">
        <f t="shared" si="2"/>
        <v>37</v>
      </c>
      <c r="L35" s="93">
        <f t="shared" si="3"/>
        <v>36</v>
      </c>
      <c r="M35" s="94">
        <f t="shared" si="4"/>
        <v>75.2</v>
      </c>
      <c r="N35" s="95">
        <v>0</v>
      </c>
      <c r="O35" s="96">
        <v>18.93</v>
      </c>
      <c r="P35" s="97">
        <v>0</v>
      </c>
      <c r="Q35" s="97">
        <v>0</v>
      </c>
      <c r="R35" s="98">
        <v>18.06</v>
      </c>
      <c r="S35" s="95">
        <v>0</v>
      </c>
      <c r="T35" s="96">
        <v>44.13</v>
      </c>
      <c r="U35" s="99">
        <f t="shared" si="5"/>
        <v>156.32</v>
      </c>
      <c r="V35" s="100">
        <f t="shared" si="6"/>
        <v>343.68</v>
      </c>
    </row>
    <row r="36" spans="1:22" s="33" customFormat="1" ht="12.75">
      <c r="A36" s="101">
        <v>23</v>
      </c>
      <c r="B36" s="87">
        <v>159</v>
      </c>
      <c r="C36" s="88" t="s">
        <v>79</v>
      </c>
      <c r="D36" s="88" t="s">
        <v>76</v>
      </c>
      <c r="E36" s="89">
        <v>500</v>
      </c>
      <c r="F36" s="145">
        <v>0.5305555555555556</v>
      </c>
      <c r="G36" s="145">
        <v>0.5556018518518518</v>
      </c>
      <c r="H36" s="91">
        <v>0</v>
      </c>
      <c r="I36" s="92">
        <f t="shared" si="0"/>
        <v>0.02504629629629629</v>
      </c>
      <c r="J36" s="93">
        <f t="shared" si="1"/>
        <v>0</v>
      </c>
      <c r="K36" s="93">
        <f t="shared" si="2"/>
        <v>36</v>
      </c>
      <c r="L36" s="93">
        <f t="shared" si="3"/>
        <v>4</v>
      </c>
      <c r="M36" s="94">
        <f t="shared" si="4"/>
        <v>72.13333333333334</v>
      </c>
      <c r="N36" s="95">
        <v>0</v>
      </c>
      <c r="O36" s="96">
        <v>16.16</v>
      </c>
      <c r="P36" s="97">
        <v>0</v>
      </c>
      <c r="Q36" s="97">
        <v>0</v>
      </c>
      <c r="R36" s="98">
        <v>19.94</v>
      </c>
      <c r="S36" s="95">
        <v>0</v>
      </c>
      <c r="T36" s="96">
        <v>49.99</v>
      </c>
      <c r="U36" s="99">
        <f t="shared" si="5"/>
        <v>158.22333333333333</v>
      </c>
      <c r="V36" s="100">
        <f t="shared" si="6"/>
        <v>341.77666666666664</v>
      </c>
    </row>
    <row r="37" spans="1:22" s="33" customFormat="1" ht="12.75">
      <c r="A37" s="101">
        <v>24</v>
      </c>
      <c r="B37" s="87">
        <v>83</v>
      </c>
      <c r="C37" s="88" t="s">
        <v>80</v>
      </c>
      <c r="D37" s="88" t="s">
        <v>64</v>
      </c>
      <c r="E37" s="89">
        <v>500</v>
      </c>
      <c r="F37" s="146">
        <v>0.4527777777777778</v>
      </c>
      <c r="G37" s="145">
        <v>0.4847222222222222</v>
      </c>
      <c r="H37" s="91">
        <v>0.0005555555555555556</v>
      </c>
      <c r="I37" s="92">
        <f t="shared" si="0"/>
        <v>0.03138888888888889</v>
      </c>
      <c r="J37" s="93">
        <f t="shared" si="1"/>
        <v>0</v>
      </c>
      <c r="K37" s="93">
        <f t="shared" si="2"/>
        <v>45</v>
      </c>
      <c r="L37" s="93">
        <f t="shared" si="3"/>
        <v>12</v>
      </c>
      <c r="M37" s="94">
        <f t="shared" si="4"/>
        <v>90.4</v>
      </c>
      <c r="N37" s="95">
        <v>0</v>
      </c>
      <c r="O37" s="96">
        <v>15.16</v>
      </c>
      <c r="P37" s="97">
        <v>0</v>
      </c>
      <c r="Q37" s="97">
        <v>0</v>
      </c>
      <c r="R37" s="98">
        <v>14.07</v>
      </c>
      <c r="S37" s="95">
        <v>0</v>
      </c>
      <c r="T37" s="96">
        <v>42.33</v>
      </c>
      <c r="U37" s="99">
        <f t="shared" si="5"/>
        <v>161.95999999999998</v>
      </c>
      <c r="V37" s="100">
        <f t="shared" si="6"/>
        <v>338.04</v>
      </c>
    </row>
    <row r="38" spans="1:22" s="33" customFormat="1" ht="12.75">
      <c r="A38" s="86">
        <v>25</v>
      </c>
      <c r="B38" s="87">
        <v>79</v>
      </c>
      <c r="C38" s="88" t="s">
        <v>81</v>
      </c>
      <c r="D38" s="88" t="s">
        <v>78</v>
      </c>
      <c r="E38" s="89">
        <v>500</v>
      </c>
      <c r="F38" s="145">
        <v>0.4472222222222222</v>
      </c>
      <c r="G38" s="145">
        <v>0.47361111111111115</v>
      </c>
      <c r="H38" s="91">
        <v>0</v>
      </c>
      <c r="I38" s="92">
        <f t="shared" si="0"/>
        <v>0.02638888888888896</v>
      </c>
      <c r="J38" s="93">
        <f t="shared" si="1"/>
        <v>0</v>
      </c>
      <c r="K38" s="93">
        <f t="shared" si="2"/>
        <v>38</v>
      </c>
      <c r="L38" s="93">
        <f t="shared" si="3"/>
        <v>0</v>
      </c>
      <c r="M38" s="94">
        <f t="shared" si="4"/>
        <v>76</v>
      </c>
      <c r="N38" s="95">
        <v>0</v>
      </c>
      <c r="O38" s="96">
        <v>15.86</v>
      </c>
      <c r="P38" s="97">
        <v>0</v>
      </c>
      <c r="Q38" s="97">
        <v>0</v>
      </c>
      <c r="R38" s="98">
        <v>18.65</v>
      </c>
      <c r="S38" s="95">
        <v>0</v>
      </c>
      <c r="T38" s="96">
        <v>53.15</v>
      </c>
      <c r="U38" s="99">
        <f t="shared" si="5"/>
        <v>163.66</v>
      </c>
      <c r="V38" s="100">
        <f t="shared" si="6"/>
        <v>336.34000000000003</v>
      </c>
    </row>
    <row r="39" spans="1:22" s="33" customFormat="1" ht="12.75">
      <c r="A39" s="101">
        <v>26</v>
      </c>
      <c r="B39" s="87">
        <v>49</v>
      </c>
      <c r="C39" s="88" t="s">
        <v>82</v>
      </c>
      <c r="D39" s="88" t="s">
        <v>83</v>
      </c>
      <c r="E39" s="89">
        <v>500</v>
      </c>
      <c r="F39" s="145">
        <v>0.41944444444444445</v>
      </c>
      <c r="G39" s="145">
        <v>0.44631944444444444</v>
      </c>
      <c r="H39" s="91">
        <v>0.002361111111111111</v>
      </c>
      <c r="I39" s="92">
        <f t="shared" si="0"/>
        <v>0.02451388888888887</v>
      </c>
      <c r="J39" s="93">
        <f t="shared" si="1"/>
        <v>0</v>
      </c>
      <c r="K39" s="93">
        <f t="shared" si="2"/>
        <v>35</v>
      </c>
      <c r="L39" s="93">
        <f t="shared" si="3"/>
        <v>18</v>
      </c>
      <c r="M39" s="94">
        <f t="shared" si="4"/>
        <v>70.6</v>
      </c>
      <c r="N39" s="95">
        <v>0</v>
      </c>
      <c r="O39" s="96">
        <v>18.7</v>
      </c>
      <c r="P39" s="97">
        <v>0</v>
      </c>
      <c r="Q39" s="97">
        <v>5</v>
      </c>
      <c r="R39" s="98">
        <v>20.5</v>
      </c>
      <c r="S39" s="95">
        <v>0</v>
      </c>
      <c r="T39" s="96">
        <v>54.32</v>
      </c>
      <c r="U39" s="99">
        <f t="shared" si="5"/>
        <v>169.12</v>
      </c>
      <c r="V39" s="100">
        <f t="shared" si="6"/>
        <v>330.88</v>
      </c>
    </row>
    <row r="40" spans="1:22" s="33" customFormat="1" ht="12.75">
      <c r="A40" s="101">
        <v>27</v>
      </c>
      <c r="B40" s="87">
        <v>113</v>
      </c>
      <c r="C40" s="88" t="s">
        <v>84</v>
      </c>
      <c r="D40" s="88" t="s">
        <v>85</v>
      </c>
      <c r="E40" s="89">
        <v>500</v>
      </c>
      <c r="F40" s="145">
        <v>0.48055555555555557</v>
      </c>
      <c r="G40" s="145">
        <v>0.5059027777777778</v>
      </c>
      <c r="H40" s="91">
        <v>0.00030092592592592595</v>
      </c>
      <c r="I40" s="92">
        <f t="shared" si="0"/>
        <v>0.025046296296296316</v>
      </c>
      <c r="J40" s="93">
        <f t="shared" si="1"/>
        <v>0</v>
      </c>
      <c r="K40" s="93">
        <f t="shared" si="2"/>
        <v>36</v>
      </c>
      <c r="L40" s="93">
        <f t="shared" si="3"/>
        <v>4</v>
      </c>
      <c r="M40" s="94">
        <f t="shared" si="4"/>
        <v>72.13333333333334</v>
      </c>
      <c r="N40" s="95">
        <v>2</v>
      </c>
      <c r="O40" s="96">
        <v>16.3</v>
      </c>
      <c r="P40" s="97">
        <v>2</v>
      </c>
      <c r="Q40" s="97">
        <v>15</v>
      </c>
      <c r="R40" s="98">
        <v>15.35</v>
      </c>
      <c r="S40" s="95">
        <v>0</v>
      </c>
      <c r="T40" s="96">
        <v>51.45</v>
      </c>
      <c r="U40" s="99">
        <f t="shared" si="5"/>
        <v>174.23333333333335</v>
      </c>
      <c r="V40" s="100">
        <f t="shared" si="6"/>
        <v>325.76666666666665</v>
      </c>
    </row>
    <row r="41" spans="1:22" s="33" customFormat="1" ht="12.75">
      <c r="A41" s="86">
        <v>28</v>
      </c>
      <c r="B41" s="87">
        <v>55</v>
      </c>
      <c r="C41" s="88" t="s">
        <v>86</v>
      </c>
      <c r="D41" s="88" t="s">
        <v>87</v>
      </c>
      <c r="E41" s="89">
        <v>500</v>
      </c>
      <c r="F41" s="145">
        <v>0.425</v>
      </c>
      <c r="G41" s="145">
        <v>0.45796296296296296</v>
      </c>
      <c r="H41" s="91">
        <v>0.00125</v>
      </c>
      <c r="I41" s="92">
        <f t="shared" si="0"/>
        <v>0.03171296296296297</v>
      </c>
      <c r="J41" s="93">
        <f t="shared" si="1"/>
        <v>0</v>
      </c>
      <c r="K41" s="93">
        <f t="shared" si="2"/>
        <v>45</v>
      </c>
      <c r="L41" s="93">
        <f t="shared" si="3"/>
        <v>40</v>
      </c>
      <c r="M41" s="94">
        <f t="shared" si="4"/>
        <v>91.33333333333333</v>
      </c>
      <c r="N41" s="95">
        <v>0</v>
      </c>
      <c r="O41" s="96">
        <v>21.4</v>
      </c>
      <c r="P41" s="97">
        <v>2</v>
      </c>
      <c r="Q41" s="97">
        <v>0</v>
      </c>
      <c r="R41" s="98">
        <v>29.49</v>
      </c>
      <c r="S41" s="95">
        <v>0</v>
      </c>
      <c r="T41" s="96">
        <v>51.6</v>
      </c>
      <c r="U41" s="99">
        <f t="shared" si="5"/>
        <v>195.82333333333332</v>
      </c>
      <c r="V41" s="100">
        <f t="shared" si="6"/>
        <v>304.1766666666667</v>
      </c>
    </row>
    <row r="42" spans="1:22" ht="12.75">
      <c r="A42" s="101">
        <v>29</v>
      </c>
      <c r="B42" s="87">
        <v>123</v>
      </c>
      <c r="C42" s="88" t="s">
        <v>88</v>
      </c>
      <c r="D42" s="88" t="s">
        <v>89</v>
      </c>
      <c r="E42" s="89">
        <v>500</v>
      </c>
      <c r="F42" s="145">
        <v>0.4902777777777778</v>
      </c>
      <c r="G42" s="145">
        <v>0.5299768518518518</v>
      </c>
      <c r="H42" s="91">
        <v>0.000787037037037037</v>
      </c>
      <c r="I42" s="92">
        <f t="shared" si="0"/>
        <v>0.03891203703703699</v>
      </c>
      <c r="J42" s="93">
        <f t="shared" si="1"/>
        <v>0</v>
      </c>
      <c r="K42" s="93">
        <f t="shared" si="2"/>
        <v>56</v>
      </c>
      <c r="L42" s="93">
        <f t="shared" si="3"/>
        <v>2</v>
      </c>
      <c r="M42" s="94">
        <f t="shared" si="4"/>
        <v>112.06666666666666</v>
      </c>
      <c r="N42" s="95">
        <v>0</v>
      </c>
      <c r="O42" s="96">
        <v>16.12</v>
      </c>
      <c r="P42" s="97">
        <v>0</v>
      </c>
      <c r="Q42" s="97">
        <v>0</v>
      </c>
      <c r="R42" s="98">
        <v>21.45</v>
      </c>
      <c r="S42" s="95">
        <v>0</v>
      </c>
      <c r="T42" s="96">
        <v>52.15</v>
      </c>
      <c r="U42" s="99">
        <f t="shared" si="5"/>
        <v>201.78666666666666</v>
      </c>
      <c r="V42" s="100">
        <f t="shared" si="6"/>
        <v>298.21333333333337</v>
      </c>
    </row>
    <row r="43" spans="1:22" ht="12.75">
      <c r="A43" s="101">
        <v>30</v>
      </c>
      <c r="B43" s="87">
        <v>101</v>
      </c>
      <c r="C43" s="88" t="s">
        <v>90</v>
      </c>
      <c r="D43" s="88" t="s">
        <v>68</v>
      </c>
      <c r="E43" s="89">
        <v>500</v>
      </c>
      <c r="F43" s="145">
        <v>0.4694444444444445</v>
      </c>
      <c r="G43" s="145">
        <v>0.5136342592592592</v>
      </c>
      <c r="H43" s="91">
        <v>0.00030092592592592595</v>
      </c>
      <c r="I43" s="92">
        <f t="shared" si="0"/>
        <v>0.04388888888888878</v>
      </c>
      <c r="J43" s="93">
        <f t="shared" si="1"/>
        <v>1</v>
      </c>
      <c r="K43" s="93">
        <f t="shared" si="2"/>
        <v>3</v>
      </c>
      <c r="L43" s="93">
        <f t="shared" si="3"/>
        <v>12</v>
      </c>
      <c r="M43" s="94">
        <f t="shared" si="4"/>
        <v>126.4</v>
      </c>
      <c r="N43" s="95">
        <v>2</v>
      </c>
      <c r="O43" s="96">
        <v>13.4</v>
      </c>
      <c r="P43" s="97">
        <v>0</v>
      </c>
      <c r="Q43" s="97">
        <v>0</v>
      </c>
      <c r="R43" s="98">
        <v>20.21</v>
      </c>
      <c r="S43" s="95">
        <v>0</v>
      </c>
      <c r="T43" s="96">
        <v>50.54</v>
      </c>
      <c r="U43" s="99">
        <f t="shared" si="5"/>
        <v>212.55</v>
      </c>
      <c r="V43" s="100">
        <f t="shared" si="6"/>
        <v>287.45</v>
      </c>
    </row>
    <row r="44" spans="1:22" ht="12.75">
      <c r="A44" s="86">
        <v>31</v>
      </c>
      <c r="B44" s="87">
        <v>146</v>
      </c>
      <c r="C44" s="88" t="s">
        <v>91</v>
      </c>
      <c r="D44" s="88" t="s">
        <v>92</v>
      </c>
      <c r="E44" s="89">
        <v>500</v>
      </c>
      <c r="F44" s="146">
        <v>0.5125000000000001</v>
      </c>
      <c r="G44" s="145">
        <v>0.5333912037037037</v>
      </c>
      <c r="H44" s="91">
        <v>0</v>
      </c>
      <c r="I44" s="92">
        <f t="shared" si="0"/>
        <v>0.020891203703703676</v>
      </c>
      <c r="J44" s="93">
        <f t="shared" si="1"/>
        <v>0</v>
      </c>
      <c r="K44" s="93">
        <f t="shared" si="2"/>
        <v>30</v>
      </c>
      <c r="L44" s="93">
        <f t="shared" si="3"/>
        <v>5</v>
      </c>
      <c r="M44" s="94">
        <f t="shared" si="4"/>
        <v>60.166666666666664</v>
      </c>
      <c r="N44" s="95">
        <v>0</v>
      </c>
      <c r="O44" s="96">
        <v>17.99</v>
      </c>
      <c r="P44" s="97">
        <v>200</v>
      </c>
      <c r="Q44" s="97">
        <v>200</v>
      </c>
      <c r="R44" s="98">
        <v>0</v>
      </c>
      <c r="S44" s="95">
        <v>200</v>
      </c>
      <c r="T44" s="96">
        <v>0</v>
      </c>
      <c r="U44" s="99">
        <f t="shared" si="5"/>
        <v>678.1566666666666</v>
      </c>
      <c r="V44" s="100">
        <f t="shared" si="6"/>
        <v>-178.15666666666664</v>
      </c>
    </row>
    <row r="45" spans="1:28" ht="12.75">
      <c r="A45" s="101" t="s">
        <v>244</v>
      </c>
      <c r="B45" s="103">
        <v>7</v>
      </c>
      <c r="C45" s="104" t="s">
        <v>93</v>
      </c>
      <c r="D45" s="104" t="s">
        <v>94</v>
      </c>
      <c r="E45" s="89">
        <v>500</v>
      </c>
      <c r="F45" s="145">
        <v>0.38055555555555554</v>
      </c>
      <c r="G45" s="145">
        <v>0.4024537037037037</v>
      </c>
      <c r="H45" s="91">
        <v>0</v>
      </c>
      <c r="I45" s="92">
        <f t="shared" si="0"/>
        <v>0.021898148148148167</v>
      </c>
      <c r="J45" s="93">
        <f t="shared" si="1"/>
        <v>0</v>
      </c>
      <c r="K45" s="93">
        <f t="shared" si="2"/>
        <v>31</v>
      </c>
      <c r="L45" s="93">
        <f t="shared" si="3"/>
        <v>32</v>
      </c>
      <c r="M45" s="94">
        <f t="shared" si="4"/>
        <v>63.06666666666667</v>
      </c>
      <c r="N45" s="95">
        <v>0</v>
      </c>
      <c r="O45" s="96">
        <v>16.88</v>
      </c>
      <c r="P45" s="97">
        <v>0</v>
      </c>
      <c r="Q45" s="97">
        <v>0</v>
      </c>
      <c r="R45" s="98">
        <v>16.51</v>
      </c>
      <c r="S45" s="95">
        <v>0</v>
      </c>
      <c r="T45" s="96">
        <v>48.9</v>
      </c>
      <c r="U45" s="99">
        <f t="shared" si="5"/>
        <v>145.35666666666668</v>
      </c>
      <c r="V45" s="100" t="s">
        <v>244</v>
      </c>
      <c r="X45" s="61"/>
      <c r="Y45" s="61"/>
      <c r="Z45" s="33"/>
      <c r="AA45" s="33"/>
      <c r="AB45" s="33"/>
    </row>
  </sheetData>
  <sheetProtection selectLockedCells="1" selectUnlockedCells="1"/>
  <mergeCells count="10">
    <mergeCell ref="N10:O10"/>
    <mergeCell ref="Q10:R10"/>
    <mergeCell ref="S10:T10"/>
    <mergeCell ref="G11:G12"/>
    <mergeCell ref="H11:H12"/>
    <mergeCell ref="I11:I12"/>
    <mergeCell ref="N11:O12"/>
    <mergeCell ref="P11:P12"/>
    <mergeCell ref="Q11:R12"/>
    <mergeCell ref="S11:T12"/>
  </mergeCells>
  <printOptions/>
  <pageMargins left="0.2362204724409449" right="0.07874015748031496" top="0.3937007874015748" bottom="0.1968503937007874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45"/>
  <sheetViews>
    <sheetView tabSelected="1" view="pageBreakPreview" zoomScale="110" zoomScaleNormal="70" zoomScaleSheetLayoutView="110" zoomScalePageLayoutView="0" workbookViewId="0" topLeftCell="A1">
      <selection activeCell="A31" sqref="A31:V31"/>
    </sheetView>
  </sheetViews>
  <sheetFormatPr defaultColWidth="9.00390625" defaultRowHeight="12.75"/>
  <cols>
    <col min="1" max="1" width="6.25390625" style="1" customWidth="1"/>
    <col min="2" max="2" width="6.125" style="1" customWidth="1"/>
    <col min="3" max="3" width="20.125" style="1" customWidth="1"/>
    <col min="4" max="4" width="16.25390625" style="1" customWidth="1"/>
    <col min="5" max="5" width="5.75390625" style="1" customWidth="1"/>
    <col min="6" max="7" width="8.75390625" style="147" customWidth="1"/>
    <col min="8" max="9" width="8.75390625" style="3" customWidth="1"/>
    <col min="10" max="12" width="0" style="5" hidden="1" customWidth="1"/>
    <col min="13" max="13" width="8.75390625" style="6" customWidth="1"/>
    <col min="14" max="15" width="5.75390625" style="1" customWidth="1"/>
    <col min="16" max="16" width="6.75390625" style="1" customWidth="1"/>
    <col min="17" max="17" width="5.75390625" style="7" customWidth="1"/>
    <col min="18" max="20" width="5.75390625" style="1" customWidth="1"/>
    <col min="21" max="21" width="8.75390625" style="1" customWidth="1"/>
    <col min="22" max="22" width="9.75390625" style="1" customWidth="1"/>
  </cols>
  <sheetData>
    <row r="1" spans="1:26" ht="17.25">
      <c r="A1" s="8"/>
      <c r="B1" s="9"/>
      <c r="C1" s="9"/>
      <c r="D1" s="9"/>
      <c r="E1" s="9"/>
      <c r="F1" s="135"/>
      <c r="G1" s="135"/>
      <c r="H1" s="10"/>
      <c r="I1" s="10"/>
      <c r="J1" s="12"/>
      <c r="K1" s="12"/>
      <c r="L1" s="12"/>
      <c r="M1" s="13"/>
      <c r="N1" s="8"/>
      <c r="O1" s="14"/>
      <c r="P1" s="8"/>
      <c r="Q1" s="15"/>
      <c r="R1" s="15"/>
      <c r="S1" s="8"/>
      <c r="T1" s="8"/>
      <c r="U1" s="8"/>
      <c r="V1" s="8"/>
      <c r="X1" s="16"/>
      <c r="Y1" s="16"/>
      <c r="Z1" s="16"/>
    </row>
    <row r="2" spans="1:29" s="25" customFormat="1" ht="18.75">
      <c r="A2" s="8"/>
      <c r="B2" s="17"/>
      <c r="C2" s="17"/>
      <c r="D2" s="18"/>
      <c r="E2" s="9"/>
      <c r="F2" s="135"/>
      <c r="G2" s="135"/>
      <c r="H2" s="10"/>
      <c r="I2" s="105" t="s">
        <v>0</v>
      </c>
      <c r="J2" s="20"/>
      <c r="K2" s="20"/>
      <c r="L2" s="20"/>
      <c r="M2" s="21"/>
      <c r="N2" s="22"/>
      <c r="O2" s="23"/>
      <c r="P2" s="24"/>
      <c r="Q2" s="24"/>
      <c r="R2" s="24"/>
      <c r="S2" s="24"/>
      <c r="T2" s="24"/>
      <c r="U2" s="24"/>
      <c r="V2" s="8"/>
      <c r="X2" s="16"/>
      <c r="Y2" s="16"/>
      <c r="Z2" s="16"/>
      <c r="AA2" s="26"/>
      <c r="AB2" s="26"/>
      <c r="AC2" s="26"/>
    </row>
    <row r="3" spans="1:29" ht="15.75">
      <c r="A3" s="8"/>
      <c r="B3" s="8"/>
      <c r="C3" s="8"/>
      <c r="D3" s="8"/>
      <c r="E3" s="8"/>
      <c r="F3" s="136"/>
      <c r="G3" s="136"/>
      <c r="H3" s="27"/>
      <c r="I3" s="105" t="s">
        <v>1</v>
      </c>
      <c r="J3" s="28"/>
      <c r="K3" s="28"/>
      <c r="L3" s="28"/>
      <c r="M3" s="29"/>
      <c r="N3" s="30"/>
      <c r="O3" s="31"/>
      <c r="P3" s="8"/>
      <c r="Q3" s="8"/>
      <c r="R3" s="32"/>
      <c r="S3" s="8"/>
      <c r="T3" s="8"/>
      <c r="U3" s="8"/>
      <c r="V3" s="8"/>
      <c r="X3" s="16"/>
      <c r="Y3" s="16"/>
      <c r="Z3" s="16"/>
      <c r="AA3" s="33"/>
      <c r="AB3" s="33"/>
      <c r="AC3" s="33"/>
    </row>
    <row r="4" spans="1:29" ht="15.75">
      <c r="A4" s="8"/>
      <c r="B4" s="8"/>
      <c r="C4" s="8"/>
      <c r="D4" s="8"/>
      <c r="E4" s="8"/>
      <c r="F4" s="136"/>
      <c r="G4" s="136"/>
      <c r="H4" s="27"/>
      <c r="I4" s="105" t="s">
        <v>2</v>
      </c>
      <c r="J4" s="28"/>
      <c r="K4" s="28"/>
      <c r="L4" s="28"/>
      <c r="M4" s="34"/>
      <c r="N4" s="30"/>
      <c r="O4" s="31"/>
      <c r="P4" s="35"/>
      <c r="Q4" s="36"/>
      <c r="R4" s="8"/>
      <c r="S4" s="8"/>
      <c r="T4" s="35"/>
      <c r="U4" s="8"/>
      <c r="V4" s="8"/>
      <c r="X4" s="16"/>
      <c r="Y4" s="16"/>
      <c r="Z4" s="16"/>
      <c r="AA4" s="33"/>
      <c r="AB4" s="33"/>
      <c r="AC4" s="33"/>
    </row>
    <row r="5" spans="1:29" ht="15.75">
      <c r="A5" s="8"/>
      <c r="B5" s="8"/>
      <c r="C5" s="8"/>
      <c r="D5" s="8"/>
      <c r="E5" s="8"/>
      <c r="F5" s="136"/>
      <c r="G5" s="136"/>
      <c r="H5" s="27"/>
      <c r="I5" s="27"/>
      <c r="J5" s="38"/>
      <c r="K5" s="38"/>
      <c r="L5" s="38"/>
      <c r="M5" s="39"/>
      <c r="N5" s="8"/>
      <c r="O5" s="14"/>
      <c r="P5" s="8"/>
      <c r="Q5" s="8"/>
      <c r="R5" s="32"/>
      <c r="S5" s="8"/>
      <c r="T5" s="8"/>
      <c r="U5" s="8"/>
      <c r="V5" s="8"/>
      <c r="X5" s="16"/>
      <c r="Y5" s="16"/>
      <c r="Z5" s="16"/>
      <c r="AA5" s="33"/>
      <c r="AB5" s="33"/>
      <c r="AC5" s="33"/>
    </row>
    <row r="6" spans="1:29" ht="12.75">
      <c r="A6" s="8"/>
      <c r="B6" s="8"/>
      <c r="C6" s="8"/>
      <c r="D6" s="8"/>
      <c r="E6" s="8"/>
      <c r="F6" s="136"/>
      <c r="G6" s="136"/>
      <c r="H6" s="27"/>
      <c r="I6" s="27"/>
      <c r="J6" s="38"/>
      <c r="K6" s="38"/>
      <c r="L6" s="38"/>
      <c r="M6" s="39"/>
      <c r="N6" s="8"/>
      <c r="O6" s="14"/>
      <c r="P6" s="8"/>
      <c r="Q6" s="8"/>
      <c r="R6" s="8"/>
      <c r="S6" s="8"/>
      <c r="T6" s="8"/>
      <c r="U6" s="8"/>
      <c r="V6" s="8"/>
      <c r="X6" s="16"/>
      <c r="Y6" s="16"/>
      <c r="Z6" s="16"/>
      <c r="AA6" s="33"/>
      <c r="AB6" s="33"/>
      <c r="AC6" s="33"/>
    </row>
    <row r="7" spans="1:29" ht="12.75">
      <c r="A7" s="40"/>
      <c r="B7" s="40"/>
      <c r="C7" s="40"/>
      <c r="D7" s="40"/>
      <c r="E7" s="41"/>
      <c r="F7" s="137"/>
      <c r="G7" s="137"/>
      <c r="H7" s="42"/>
      <c r="I7" s="42"/>
      <c r="J7" s="41"/>
      <c r="K7" s="41"/>
      <c r="L7" s="41"/>
      <c r="M7" s="44"/>
      <c r="N7" s="41"/>
      <c r="O7" s="41"/>
      <c r="P7" s="40"/>
      <c r="Q7" s="41"/>
      <c r="R7" s="40"/>
      <c r="S7" s="40"/>
      <c r="T7" s="40"/>
      <c r="U7" s="40"/>
      <c r="V7" s="40"/>
      <c r="X7" s="33"/>
      <c r="Y7" s="33"/>
      <c r="Z7" s="33"/>
      <c r="AA7" s="33"/>
      <c r="AB7" s="33"/>
      <c r="AC7" s="33"/>
    </row>
    <row r="8" spans="1:29" ht="18.75">
      <c r="A8" s="40"/>
      <c r="B8" s="106" t="s">
        <v>95</v>
      </c>
      <c r="C8" s="106"/>
      <c r="E8" s="46"/>
      <c r="F8" s="138"/>
      <c r="G8" s="138"/>
      <c r="H8" s="47"/>
      <c r="I8" s="47"/>
      <c r="J8" s="49"/>
      <c r="K8" s="49"/>
      <c r="L8" s="49"/>
      <c r="M8" s="50"/>
      <c r="O8" s="46"/>
      <c r="P8" s="40"/>
      <c r="Q8" s="51"/>
      <c r="R8" s="40"/>
      <c r="S8" s="40"/>
      <c r="T8" s="40"/>
      <c r="U8" s="40"/>
      <c r="V8" s="40"/>
      <c r="X8" s="33"/>
      <c r="Y8" s="33"/>
      <c r="Z8" s="33"/>
      <c r="AA8" s="33"/>
      <c r="AB8" s="33"/>
      <c r="AC8" s="33"/>
    </row>
    <row r="9" spans="1:29" ht="12.75">
      <c r="A9" s="52"/>
      <c r="B9" s="53"/>
      <c r="C9" s="53"/>
      <c r="D9" s="53"/>
      <c r="E9" s="53"/>
      <c r="F9" s="139"/>
      <c r="G9" s="139"/>
      <c r="H9" s="54"/>
      <c r="I9" s="107"/>
      <c r="J9" s="56"/>
      <c r="K9" s="56"/>
      <c r="L9" s="56"/>
      <c r="M9" s="57"/>
      <c r="N9" s="58"/>
      <c r="O9" s="59"/>
      <c r="P9" s="52"/>
      <c r="Q9" s="60"/>
      <c r="R9" s="60"/>
      <c r="S9" s="60"/>
      <c r="T9" s="52"/>
      <c r="U9" s="52"/>
      <c r="V9" s="52"/>
      <c r="X9" s="61"/>
      <c r="Y9" s="61"/>
      <c r="Z9" s="61"/>
      <c r="AA9" s="33"/>
      <c r="AB9" s="33"/>
      <c r="AC9" s="33"/>
    </row>
    <row r="10" spans="1:28" ht="15">
      <c r="A10" s="40"/>
      <c r="B10" s="62" t="s">
        <v>4</v>
      </c>
      <c r="C10" s="62" t="s">
        <v>5</v>
      </c>
      <c r="D10" s="62" t="s">
        <v>6</v>
      </c>
      <c r="E10" s="63" t="s">
        <v>7</v>
      </c>
      <c r="F10" s="140" t="s">
        <v>8</v>
      </c>
      <c r="G10" s="141" t="s">
        <v>8</v>
      </c>
      <c r="H10" s="64" t="s">
        <v>9</v>
      </c>
      <c r="I10" s="108" t="s">
        <v>10</v>
      </c>
      <c r="J10" s="66"/>
      <c r="K10" s="67"/>
      <c r="L10" s="68"/>
      <c r="M10" s="69" t="s">
        <v>11</v>
      </c>
      <c r="N10" s="126" t="s">
        <v>12</v>
      </c>
      <c r="O10" s="126"/>
      <c r="P10" s="71" t="s">
        <v>13</v>
      </c>
      <c r="Q10" s="126" t="s">
        <v>14</v>
      </c>
      <c r="R10" s="126"/>
      <c r="S10" s="126" t="s">
        <v>15</v>
      </c>
      <c r="T10" s="126"/>
      <c r="U10" s="70" t="s">
        <v>16</v>
      </c>
      <c r="V10" s="40"/>
      <c r="X10" s="61"/>
      <c r="Y10" s="61"/>
      <c r="Z10" s="33"/>
      <c r="AA10" s="33"/>
      <c r="AB10" s="33"/>
    </row>
    <row r="11" spans="1:28" ht="12.75" customHeight="1">
      <c r="A11" s="40"/>
      <c r="B11" s="72"/>
      <c r="C11" s="72"/>
      <c r="D11" s="72"/>
      <c r="E11" s="73"/>
      <c r="F11" s="142"/>
      <c r="G11" s="143" t="s">
        <v>17</v>
      </c>
      <c r="H11" s="127" t="s">
        <v>18</v>
      </c>
      <c r="I11" s="127" t="s">
        <v>18</v>
      </c>
      <c r="J11" s="74"/>
      <c r="K11" s="75"/>
      <c r="L11" s="76"/>
      <c r="M11" s="77"/>
      <c r="N11" s="129" t="s">
        <v>19</v>
      </c>
      <c r="O11" s="129"/>
      <c r="P11" s="130" t="s">
        <v>20</v>
      </c>
      <c r="Q11" s="129" t="s">
        <v>21</v>
      </c>
      <c r="R11" s="129"/>
      <c r="S11" s="129" t="s">
        <v>22</v>
      </c>
      <c r="T11" s="129"/>
      <c r="U11" s="78"/>
      <c r="V11" s="40"/>
      <c r="X11" s="61"/>
      <c r="Y11" s="61"/>
      <c r="Z11" s="33"/>
      <c r="AA11" s="33"/>
      <c r="AB11" s="33"/>
    </row>
    <row r="12" spans="1:28" ht="15">
      <c r="A12" s="40"/>
      <c r="B12" s="72"/>
      <c r="C12" s="72"/>
      <c r="D12" s="72"/>
      <c r="E12" s="73"/>
      <c r="F12" s="142"/>
      <c r="G12" s="143"/>
      <c r="H12" s="127"/>
      <c r="I12" s="127"/>
      <c r="J12" s="74"/>
      <c r="K12" s="75"/>
      <c r="L12" s="76"/>
      <c r="M12" s="77" t="s">
        <v>23</v>
      </c>
      <c r="N12" s="129"/>
      <c r="O12" s="129"/>
      <c r="P12" s="130"/>
      <c r="Q12" s="129"/>
      <c r="R12" s="129"/>
      <c r="S12" s="129"/>
      <c r="T12" s="129"/>
      <c r="U12" s="78"/>
      <c r="V12" s="40"/>
      <c r="X12" s="61"/>
      <c r="Y12" s="61"/>
      <c r="Z12" s="33"/>
      <c r="AA12" s="33"/>
      <c r="AB12" s="33"/>
    </row>
    <row r="13" spans="1:28" ht="15.75" customHeight="1">
      <c r="A13" s="79" t="s">
        <v>24</v>
      </c>
      <c r="B13" s="72" t="s">
        <v>25</v>
      </c>
      <c r="C13" s="72" t="s">
        <v>26</v>
      </c>
      <c r="D13" s="72" t="s">
        <v>27</v>
      </c>
      <c r="E13" s="73" t="s">
        <v>28</v>
      </c>
      <c r="F13" s="142" t="s">
        <v>29</v>
      </c>
      <c r="G13" s="144" t="s">
        <v>30</v>
      </c>
      <c r="H13" s="80" t="s">
        <v>16</v>
      </c>
      <c r="I13" s="109" t="s">
        <v>31</v>
      </c>
      <c r="J13" s="74"/>
      <c r="K13" s="75"/>
      <c r="L13" s="76"/>
      <c r="M13" s="77" t="s">
        <v>32</v>
      </c>
      <c r="N13" s="82" t="s">
        <v>33</v>
      </c>
      <c r="O13" s="83" t="s">
        <v>34</v>
      </c>
      <c r="P13" s="84" t="s">
        <v>33</v>
      </c>
      <c r="Q13" s="82" t="s">
        <v>33</v>
      </c>
      <c r="R13" s="83" t="s">
        <v>34</v>
      </c>
      <c r="S13" s="82" t="s">
        <v>33</v>
      </c>
      <c r="T13" s="83" t="s">
        <v>34</v>
      </c>
      <c r="U13" s="78" t="s">
        <v>35</v>
      </c>
      <c r="V13" s="85" t="s">
        <v>36</v>
      </c>
      <c r="X13" s="61"/>
      <c r="Y13" s="61"/>
      <c r="Z13" s="33"/>
      <c r="AA13" s="33"/>
      <c r="AB13" s="33"/>
    </row>
    <row r="14" spans="1:28" ht="12.75">
      <c r="A14" s="86">
        <v>1</v>
      </c>
      <c r="B14" s="110">
        <v>104</v>
      </c>
      <c r="C14" s="111" t="s">
        <v>71</v>
      </c>
      <c r="D14" s="111" t="s">
        <v>72</v>
      </c>
      <c r="E14" s="89">
        <v>500</v>
      </c>
      <c r="F14" s="145">
        <v>0.47222222222222227</v>
      </c>
      <c r="G14" s="145">
        <v>0.48527777777777775</v>
      </c>
      <c r="H14" s="91">
        <v>0.00019675925925925926</v>
      </c>
      <c r="I14" s="112">
        <f aca="true" t="shared" si="0" ref="I14:I45">G14-F14-H14</f>
        <v>0.012858796296296228</v>
      </c>
      <c r="J14" s="93">
        <f aca="true" t="shared" si="1" ref="J14:J45">HOUR(I14)</f>
        <v>0</v>
      </c>
      <c r="K14" s="93">
        <f aca="true" t="shared" si="2" ref="K14:K45">MINUTE(I14)</f>
        <v>18</v>
      </c>
      <c r="L14" s="93">
        <f aca="true" t="shared" si="3" ref="L14:L45">SECOND(I14)</f>
        <v>31</v>
      </c>
      <c r="M14" s="94">
        <f aca="true" t="shared" si="4" ref="M14:M45">(((J14*3600)+(K14*60)+L14)*2)/60</f>
        <v>37.03333333333333</v>
      </c>
      <c r="N14" s="95">
        <v>0</v>
      </c>
      <c r="O14" s="96">
        <v>14.7</v>
      </c>
      <c r="P14" s="97">
        <v>0</v>
      </c>
      <c r="Q14" s="97">
        <v>0</v>
      </c>
      <c r="R14" s="98">
        <v>17.54</v>
      </c>
      <c r="S14" s="95">
        <v>0</v>
      </c>
      <c r="T14" s="96">
        <v>42.1</v>
      </c>
      <c r="U14" s="99">
        <f aca="true" t="shared" si="5" ref="U14:U45">M14+N14+O14+P14+Q14+R14+S14+T14</f>
        <v>111.37333333333333</v>
      </c>
      <c r="V14" s="100">
        <f aca="true" t="shared" si="6" ref="V14:V45">E14-U14</f>
        <v>388.62666666666667</v>
      </c>
      <c r="X14" s="61"/>
      <c r="Y14" s="61"/>
      <c r="Z14" s="33"/>
      <c r="AA14" s="33"/>
      <c r="AB14" s="33"/>
    </row>
    <row r="15" spans="1:28" ht="12.75">
      <c r="A15" s="101">
        <v>2</v>
      </c>
      <c r="B15" s="110">
        <v>58</v>
      </c>
      <c r="C15" s="111" t="s">
        <v>96</v>
      </c>
      <c r="D15" s="111" t="s">
        <v>52</v>
      </c>
      <c r="E15" s="89">
        <v>500</v>
      </c>
      <c r="F15" s="145">
        <v>0.4277777777777778</v>
      </c>
      <c r="G15" s="145">
        <v>0.44297453703703704</v>
      </c>
      <c r="H15" s="91">
        <v>0</v>
      </c>
      <c r="I15" s="112">
        <f t="shared" si="0"/>
        <v>0.01519675925925923</v>
      </c>
      <c r="J15" s="93">
        <f t="shared" si="1"/>
        <v>0</v>
      </c>
      <c r="K15" s="93">
        <f t="shared" si="2"/>
        <v>21</v>
      </c>
      <c r="L15" s="93">
        <f t="shared" si="3"/>
        <v>53</v>
      </c>
      <c r="M15" s="94">
        <f t="shared" si="4"/>
        <v>43.766666666666666</v>
      </c>
      <c r="N15" s="95">
        <v>0</v>
      </c>
      <c r="O15" s="96">
        <v>12.92</v>
      </c>
      <c r="P15" s="97">
        <v>0</v>
      </c>
      <c r="Q15" s="97">
        <v>0</v>
      </c>
      <c r="R15" s="98">
        <v>13.29</v>
      </c>
      <c r="S15" s="95">
        <v>0</v>
      </c>
      <c r="T15" s="96">
        <v>42.62</v>
      </c>
      <c r="U15" s="99">
        <f t="shared" si="5"/>
        <v>112.59666666666666</v>
      </c>
      <c r="V15" s="100">
        <f t="shared" si="6"/>
        <v>387.4033333333333</v>
      </c>
      <c r="X15" s="61"/>
      <c r="Y15" s="61"/>
      <c r="Z15" s="33"/>
      <c r="AA15" s="33"/>
      <c r="AB15" s="33"/>
    </row>
    <row r="16" spans="1:28" ht="12.75">
      <c r="A16" s="101">
        <v>3</v>
      </c>
      <c r="B16" s="110">
        <v>64</v>
      </c>
      <c r="C16" s="111" t="s">
        <v>97</v>
      </c>
      <c r="D16" s="111" t="s">
        <v>98</v>
      </c>
      <c r="E16" s="89">
        <v>500</v>
      </c>
      <c r="F16" s="145">
        <v>0.43333333333333335</v>
      </c>
      <c r="G16" s="145">
        <v>0.45591435185185186</v>
      </c>
      <c r="H16" s="91">
        <v>0.0044212962962962956</v>
      </c>
      <c r="I16" s="112">
        <f t="shared" si="0"/>
        <v>0.01815972222222222</v>
      </c>
      <c r="J16" s="93">
        <f t="shared" si="1"/>
        <v>0</v>
      </c>
      <c r="K16" s="93">
        <f t="shared" si="2"/>
        <v>26</v>
      </c>
      <c r="L16" s="93">
        <f t="shared" si="3"/>
        <v>9</v>
      </c>
      <c r="M16" s="94">
        <f t="shared" si="4"/>
        <v>52.3</v>
      </c>
      <c r="N16" s="95">
        <v>0</v>
      </c>
      <c r="O16" s="96">
        <v>13.42</v>
      </c>
      <c r="P16" s="97">
        <v>0</v>
      </c>
      <c r="Q16" s="97">
        <v>0</v>
      </c>
      <c r="R16" s="98">
        <v>14.85</v>
      </c>
      <c r="S16" s="95">
        <v>0</v>
      </c>
      <c r="T16" s="96">
        <v>34.04</v>
      </c>
      <c r="U16" s="99">
        <f t="shared" si="5"/>
        <v>114.60999999999999</v>
      </c>
      <c r="V16" s="100">
        <f t="shared" si="6"/>
        <v>385.39</v>
      </c>
      <c r="X16" s="61"/>
      <c r="Y16" s="61"/>
      <c r="Z16" s="33"/>
      <c r="AA16" s="33"/>
      <c r="AB16" s="33"/>
    </row>
    <row r="17" spans="1:28" ht="12.75">
      <c r="A17" s="86">
        <v>4</v>
      </c>
      <c r="B17" s="110">
        <v>106</v>
      </c>
      <c r="C17" s="111" t="s">
        <v>62</v>
      </c>
      <c r="D17" s="111" t="s">
        <v>60</v>
      </c>
      <c r="E17" s="89">
        <v>500</v>
      </c>
      <c r="F17" s="145">
        <v>0.47361111111111115</v>
      </c>
      <c r="G17" s="145">
        <v>0.4891319444444444</v>
      </c>
      <c r="H17" s="91">
        <v>0.0009027777777777778</v>
      </c>
      <c r="I17" s="112">
        <f t="shared" si="0"/>
        <v>0.014618055555555483</v>
      </c>
      <c r="J17" s="93">
        <f t="shared" si="1"/>
        <v>0</v>
      </c>
      <c r="K17" s="93">
        <f t="shared" si="2"/>
        <v>21</v>
      </c>
      <c r="L17" s="93">
        <f t="shared" si="3"/>
        <v>3</v>
      </c>
      <c r="M17" s="94">
        <f t="shared" si="4"/>
        <v>42.1</v>
      </c>
      <c r="N17" s="95">
        <v>0</v>
      </c>
      <c r="O17" s="96">
        <v>14.57</v>
      </c>
      <c r="P17" s="97">
        <v>0</v>
      </c>
      <c r="Q17" s="97">
        <v>0</v>
      </c>
      <c r="R17" s="98">
        <v>25.81</v>
      </c>
      <c r="S17" s="95">
        <v>0</v>
      </c>
      <c r="T17" s="96">
        <v>39.34</v>
      </c>
      <c r="U17" s="99">
        <f t="shared" si="5"/>
        <v>121.82000000000001</v>
      </c>
      <c r="V17" s="100">
        <f t="shared" si="6"/>
        <v>378.18</v>
      </c>
      <c r="X17" s="61"/>
      <c r="Y17" s="61"/>
      <c r="Z17" s="33"/>
      <c r="AA17" s="33"/>
      <c r="AB17" s="33"/>
    </row>
    <row r="18" spans="1:28" ht="12.75">
      <c r="A18" s="101">
        <v>5</v>
      </c>
      <c r="B18" s="110">
        <v>172</v>
      </c>
      <c r="C18" s="111" t="s">
        <v>61</v>
      </c>
      <c r="D18" s="111" t="s">
        <v>61</v>
      </c>
      <c r="E18" s="89">
        <v>500</v>
      </c>
      <c r="F18" s="145">
        <v>0.548611111111111</v>
      </c>
      <c r="G18" s="145">
        <v>0.5627083333333334</v>
      </c>
      <c r="H18" s="91">
        <v>0</v>
      </c>
      <c r="I18" s="112">
        <f t="shared" si="0"/>
        <v>0.014097222222222316</v>
      </c>
      <c r="J18" s="93">
        <f t="shared" si="1"/>
        <v>0</v>
      </c>
      <c r="K18" s="93">
        <f t="shared" si="2"/>
        <v>20</v>
      </c>
      <c r="L18" s="93">
        <f t="shared" si="3"/>
        <v>18</v>
      </c>
      <c r="M18" s="94">
        <f t="shared" si="4"/>
        <v>40.6</v>
      </c>
      <c r="N18" s="95">
        <v>0</v>
      </c>
      <c r="O18" s="96">
        <v>15.4</v>
      </c>
      <c r="P18" s="97">
        <v>0</v>
      </c>
      <c r="Q18" s="97">
        <v>0</v>
      </c>
      <c r="R18" s="98">
        <v>24.4</v>
      </c>
      <c r="S18" s="95">
        <v>0</v>
      </c>
      <c r="T18" s="96">
        <v>41.55</v>
      </c>
      <c r="U18" s="99">
        <f t="shared" si="5"/>
        <v>121.95</v>
      </c>
      <c r="V18" s="100">
        <f t="shared" si="6"/>
        <v>378.05</v>
      </c>
      <c r="X18" s="61"/>
      <c r="Y18" s="61"/>
      <c r="Z18" s="33"/>
      <c r="AA18" s="33"/>
      <c r="AB18" s="33"/>
    </row>
    <row r="19" spans="1:28" ht="12.75">
      <c r="A19" s="101">
        <v>6</v>
      </c>
      <c r="B19" s="110">
        <v>40</v>
      </c>
      <c r="C19" s="111" t="s">
        <v>83</v>
      </c>
      <c r="D19" s="111" t="s">
        <v>83</v>
      </c>
      <c r="E19" s="89">
        <v>500</v>
      </c>
      <c r="F19" s="145">
        <v>0.41111111111111115</v>
      </c>
      <c r="G19" s="145">
        <v>0.4273611111111111</v>
      </c>
      <c r="H19" s="91">
        <v>0.000775462962962963</v>
      </c>
      <c r="I19" s="112">
        <f t="shared" si="0"/>
        <v>0.015474537037036967</v>
      </c>
      <c r="J19" s="93">
        <f t="shared" si="1"/>
        <v>0</v>
      </c>
      <c r="K19" s="93">
        <f t="shared" si="2"/>
        <v>22</v>
      </c>
      <c r="L19" s="93">
        <f t="shared" si="3"/>
        <v>17</v>
      </c>
      <c r="M19" s="94">
        <f t="shared" si="4"/>
        <v>44.56666666666667</v>
      </c>
      <c r="N19" s="95">
        <v>0</v>
      </c>
      <c r="O19" s="96">
        <v>15.45</v>
      </c>
      <c r="P19" s="97">
        <v>0</v>
      </c>
      <c r="Q19" s="97">
        <v>0</v>
      </c>
      <c r="R19" s="98">
        <v>19.1</v>
      </c>
      <c r="S19" s="95">
        <v>0</v>
      </c>
      <c r="T19" s="96">
        <v>45.06</v>
      </c>
      <c r="U19" s="99">
        <f t="shared" si="5"/>
        <v>124.17666666666668</v>
      </c>
      <c r="V19" s="100">
        <f t="shared" si="6"/>
        <v>375.8233333333333</v>
      </c>
      <c r="X19" s="61"/>
      <c r="Y19" s="102"/>
      <c r="Z19" s="33"/>
      <c r="AA19" s="33"/>
      <c r="AB19" s="33"/>
    </row>
    <row r="20" spans="1:28" ht="12.75">
      <c r="A20" s="86">
        <v>7</v>
      </c>
      <c r="B20" s="110">
        <v>163</v>
      </c>
      <c r="C20" s="111" t="s">
        <v>99</v>
      </c>
      <c r="D20" s="111" t="s">
        <v>70</v>
      </c>
      <c r="E20" s="89">
        <v>500</v>
      </c>
      <c r="F20" s="145">
        <v>0.5361111111111111</v>
      </c>
      <c r="G20" s="145">
        <v>0.5522569444444444</v>
      </c>
      <c r="H20" s="91">
        <v>0</v>
      </c>
      <c r="I20" s="112">
        <f t="shared" si="0"/>
        <v>0.016145833333333304</v>
      </c>
      <c r="J20" s="93">
        <f t="shared" si="1"/>
        <v>0</v>
      </c>
      <c r="K20" s="93">
        <f t="shared" si="2"/>
        <v>23</v>
      </c>
      <c r="L20" s="93">
        <f t="shared" si="3"/>
        <v>15</v>
      </c>
      <c r="M20" s="94">
        <f t="shared" si="4"/>
        <v>46.5</v>
      </c>
      <c r="N20" s="95">
        <v>2</v>
      </c>
      <c r="O20" s="96">
        <v>15.48</v>
      </c>
      <c r="P20" s="97">
        <v>0</v>
      </c>
      <c r="Q20" s="97">
        <v>0</v>
      </c>
      <c r="R20" s="98">
        <v>19.89</v>
      </c>
      <c r="S20" s="95">
        <v>0</v>
      </c>
      <c r="T20" s="96">
        <v>40.41</v>
      </c>
      <c r="U20" s="99">
        <f t="shared" si="5"/>
        <v>124.28</v>
      </c>
      <c r="V20" s="100">
        <f t="shared" si="6"/>
        <v>375.72</v>
      </c>
      <c r="X20" s="61"/>
      <c r="Y20" s="61"/>
      <c r="Z20" s="33"/>
      <c r="AA20" s="33"/>
      <c r="AB20" s="33"/>
    </row>
    <row r="21" spans="1:28" ht="12.75">
      <c r="A21" s="101">
        <v>8</v>
      </c>
      <c r="B21" s="110">
        <v>116</v>
      </c>
      <c r="C21" s="111" t="s">
        <v>100</v>
      </c>
      <c r="D21" s="111" t="s">
        <v>74</v>
      </c>
      <c r="E21" s="89">
        <v>500</v>
      </c>
      <c r="F21" s="145">
        <v>0.48333333333333334</v>
      </c>
      <c r="G21" s="145">
        <v>0.5011805555555556</v>
      </c>
      <c r="H21" s="91">
        <v>0.0013194444444444443</v>
      </c>
      <c r="I21" s="112">
        <f t="shared" si="0"/>
        <v>0.01652777777777785</v>
      </c>
      <c r="J21" s="93">
        <f t="shared" si="1"/>
        <v>0</v>
      </c>
      <c r="K21" s="93">
        <f t="shared" si="2"/>
        <v>23</v>
      </c>
      <c r="L21" s="93">
        <f t="shared" si="3"/>
        <v>48</v>
      </c>
      <c r="M21" s="94">
        <f t="shared" si="4"/>
        <v>47.6</v>
      </c>
      <c r="N21" s="95">
        <v>0</v>
      </c>
      <c r="O21" s="96">
        <v>13.84</v>
      </c>
      <c r="P21" s="97">
        <v>0</v>
      </c>
      <c r="Q21" s="97">
        <v>0</v>
      </c>
      <c r="R21" s="98">
        <v>16.17</v>
      </c>
      <c r="S21" s="95">
        <v>0</v>
      </c>
      <c r="T21" s="96">
        <v>47.45</v>
      </c>
      <c r="U21" s="99">
        <f t="shared" si="5"/>
        <v>125.06</v>
      </c>
      <c r="V21" s="100">
        <f t="shared" si="6"/>
        <v>374.94</v>
      </c>
      <c r="X21" s="61"/>
      <c r="Y21" s="61"/>
      <c r="Z21" s="33"/>
      <c r="AA21" s="33"/>
      <c r="AB21" s="33"/>
    </row>
    <row r="22" spans="1:28" ht="12.75">
      <c r="A22" s="101">
        <v>9</v>
      </c>
      <c r="B22" s="110">
        <v>98</v>
      </c>
      <c r="C22" s="111" t="s">
        <v>101</v>
      </c>
      <c r="D22" s="111" t="s">
        <v>102</v>
      </c>
      <c r="E22" s="89">
        <v>500</v>
      </c>
      <c r="F22" s="145">
        <v>0.4666666666666666</v>
      </c>
      <c r="G22" s="145">
        <v>0.48194444444444445</v>
      </c>
      <c r="H22" s="91">
        <v>0</v>
      </c>
      <c r="I22" s="112">
        <f t="shared" si="0"/>
        <v>0.015277777777777835</v>
      </c>
      <c r="J22" s="93">
        <f t="shared" si="1"/>
        <v>0</v>
      </c>
      <c r="K22" s="93">
        <f t="shared" si="2"/>
        <v>22</v>
      </c>
      <c r="L22" s="93">
        <f t="shared" si="3"/>
        <v>0</v>
      </c>
      <c r="M22" s="94">
        <f t="shared" si="4"/>
        <v>44</v>
      </c>
      <c r="N22" s="95">
        <v>0</v>
      </c>
      <c r="O22" s="96">
        <v>16.55</v>
      </c>
      <c r="P22" s="97">
        <v>0</v>
      </c>
      <c r="Q22" s="97">
        <v>0</v>
      </c>
      <c r="R22" s="98">
        <v>17.56</v>
      </c>
      <c r="S22" s="95">
        <v>0</v>
      </c>
      <c r="T22" s="96">
        <v>48.03</v>
      </c>
      <c r="U22" s="99">
        <f t="shared" si="5"/>
        <v>126.14</v>
      </c>
      <c r="V22" s="100">
        <f t="shared" si="6"/>
        <v>373.86</v>
      </c>
      <c r="X22" s="61"/>
      <c r="Y22" s="61"/>
      <c r="Z22" s="33"/>
      <c r="AA22" s="33"/>
      <c r="AB22" s="33"/>
    </row>
    <row r="23" spans="1:28" ht="12.75">
      <c r="A23" s="86">
        <v>10</v>
      </c>
      <c r="B23" s="110">
        <v>70</v>
      </c>
      <c r="C23" s="111" t="s">
        <v>103</v>
      </c>
      <c r="D23" s="111" t="s">
        <v>40</v>
      </c>
      <c r="E23" s="89">
        <v>500</v>
      </c>
      <c r="F23" s="145">
        <v>0.4388888888888889</v>
      </c>
      <c r="G23" s="145">
        <v>0.454988425925926</v>
      </c>
      <c r="H23" s="91">
        <v>0.0011458333333333333</v>
      </c>
      <c r="I23" s="112">
        <f t="shared" si="0"/>
        <v>0.014953703703703759</v>
      </c>
      <c r="J23" s="93">
        <f t="shared" si="1"/>
        <v>0</v>
      </c>
      <c r="K23" s="93">
        <f t="shared" si="2"/>
        <v>21</v>
      </c>
      <c r="L23" s="93">
        <f t="shared" si="3"/>
        <v>32</v>
      </c>
      <c r="M23" s="94">
        <f t="shared" si="4"/>
        <v>43.06666666666667</v>
      </c>
      <c r="N23" s="95">
        <v>0</v>
      </c>
      <c r="O23" s="96">
        <v>12.87</v>
      </c>
      <c r="P23" s="97">
        <v>0</v>
      </c>
      <c r="Q23" s="97">
        <v>0</v>
      </c>
      <c r="R23" s="98">
        <v>11.86</v>
      </c>
      <c r="S23" s="95">
        <v>0</v>
      </c>
      <c r="T23" s="96">
        <v>60.57</v>
      </c>
      <c r="U23" s="99">
        <f t="shared" si="5"/>
        <v>128.36666666666667</v>
      </c>
      <c r="V23" s="100">
        <f t="shared" si="6"/>
        <v>371.6333333333333</v>
      </c>
      <c r="X23" s="61"/>
      <c r="Y23" s="61"/>
      <c r="Z23" s="33"/>
      <c r="AA23" s="33"/>
      <c r="AB23" s="33"/>
    </row>
    <row r="24" spans="1:28" ht="12.75">
      <c r="A24" s="101">
        <v>11</v>
      </c>
      <c r="B24" s="110">
        <v>134</v>
      </c>
      <c r="C24" s="111" t="s">
        <v>88</v>
      </c>
      <c r="D24" s="111" t="s">
        <v>89</v>
      </c>
      <c r="E24" s="89">
        <v>500</v>
      </c>
      <c r="F24" s="145">
        <v>0.5013888888888889</v>
      </c>
      <c r="G24" s="145">
        <v>0.5158101851851852</v>
      </c>
      <c r="H24" s="91">
        <v>0.0011226851851851851</v>
      </c>
      <c r="I24" s="112">
        <f t="shared" si="0"/>
        <v>0.013298611111111108</v>
      </c>
      <c r="J24" s="93">
        <f t="shared" si="1"/>
        <v>0</v>
      </c>
      <c r="K24" s="93">
        <f t="shared" si="2"/>
        <v>19</v>
      </c>
      <c r="L24" s="93">
        <f t="shared" si="3"/>
        <v>9</v>
      </c>
      <c r="M24" s="94">
        <f t="shared" si="4"/>
        <v>38.3</v>
      </c>
      <c r="N24" s="95">
        <v>0</v>
      </c>
      <c r="O24" s="96">
        <v>16.97</v>
      </c>
      <c r="P24" s="97">
        <v>0</v>
      </c>
      <c r="Q24" s="97">
        <v>0</v>
      </c>
      <c r="R24" s="98">
        <v>21.79</v>
      </c>
      <c r="S24" s="95">
        <v>0</v>
      </c>
      <c r="T24" s="96">
        <v>51.6</v>
      </c>
      <c r="U24" s="99">
        <f t="shared" si="5"/>
        <v>128.66</v>
      </c>
      <c r="V24" s="100">
        <f t="shared" si="6"/>
        <v>371.34000000000003</v>
      </c>
      <c r="X24" s="61"/>
      <c r="Y24" s="61"/>
      <c r="Z24" s="33"/>
      <c r="AA24" s="33"/>
      <c r="AB24" s="33"/>
    </row>
    <row r="25" spans="1:28" ht="12.75">
      <c r="A25" s="101">
        <v>12</v>
      </c>
      <c r="B25" s="110">
        <v>86</v>
      </c>
      <c r="C25" s="111" t="s">
        <v>104</v>
      </c>
      <c r="D25" s="111" t="s">
        <v>105</v>
      </c>
      <c r="E25" s="89">
        <v>500</v>
      </c>
      <c r="F25" s="146">
        <v>0.45555555555555555</v>
      </c>
      <c r="G25" s="145">
        <v>0.47563657407407406</v>
      </c>
      <c r="H25" s="91">
        <v>9.259259259259259E-05</v>
      </c>
      <c r="I25" s="112">
        <f t="shared" si="0"/>
        <v>0.01998842592592592</v>
      </c>
      <c r="J25" s="93">
        <f t="shared" si="1"/>
        <v>0</v>
      </c>
      <c r="K25" s="93">
        <f t="shared" si="2"/>
        <v>28</v>
      </c>
      <c r="L25" s="93">
        <f t="shared" si="3"/>
        <v>47</v>
      </c>
      <c r="M25" s="94">
        <f t="shared" si="4"/>
        <v>57.56666666666667</v>
      </c>
      <c r="N25" s="95">
        <v>0</v>
      </c>
      <c r="O25" s="96">
        <v>15.17</v>
      </c>
      <c r="P25" s="97">
        <v>0</v>
      </c>
      <c r="Q25" s="97">
        <v>0</v>
      </c>
      <c r="R25" s="98">
        <v>18.2</v>
      </c>
      <c r="S25" s="95">
        <v>0</v>
      </c>
      <c r="T25" s="96">
        <v>37.76</v>
      </c>
      <c r="U25" s="99">
        <f t="shared" si="5"/>
        <v>128.69666666666666</v>
      </c>
      <c r="V25" s="100">
        <f t="shared" si="6"/>
        <v>371.30333333333334</v>
      </c>
      <c r="X25" s="61"/>
      <c r="Y25" s="61"/>
      <c r="Z25" s="33"/>
      <c r="AA25" s="33"/>
      <c r="AB25" s="33"/>
    </row>
    <row r="26" spans="1:28" ht="12.75">
      <c r="A26" s="86">
        <v>13</v>
      </c>
      <c r="B26" s="110">
        <v>143</v>
      </c>
      <c r="C26" s="111" t="s">
        <v>106</v>
      </c>
      <c r="D26" s="111" t="s">
        <v>107</v>
      </c>
      <c r="E26" s="89">
        <v>500</v>
      </c>
      <c r="F26" s="145">
        <v>0.5083333333333333</v>
      </c>
      <c r="G26" s="145">
        <v>0.52375</v>
      </c>
      <c r="H26" s="91">
        <v>0</v>
      </c>
      <c r="I26" s="112">
        <f t="shared" si="0"/>
        <v>0.015416666666666745</v>
      </c>
      <c r="J26" s="93">
        <f t="shared" si="1"/>
        <v>0</v>
      </c>
      <c r="K26" s="93">
        <f t="shared" si="2"/>
        <v>22</v>
      </c>
      <c r="L26" s="93">
        <f t="shared" si="3"/>
        <v>12</v>
      </c>
      <c r="M26" s="94">
        <f t="shared" si="4"/>
        <v>44.4</v>
      </c>
      <c r="N26" s="95">
        <v>0</v>
      </c>
      <c r="O26" s="96">
        <v>14.51</v>
      </c>
      <c r="P26" s="97">
        <v>0</v>
      </c>
      <c r="Q26" s="97">
        <v>0</v>
      </c>
      <c r="R26" s="98">
        <v>30.75</v>
      </c>
      <c r="S26" s="95">
        <v>0</v>
      </c>
      <c r="T26" s="96">
        <v>39.46</v>
      </c>
      <c r="U26" s="99">
        <f t="shared" si="5"/>
        <v>129.12</v>
      </c>
      <c r="V26" s="100">
        <f t="shared" si="6"/>
        <v>370.88</v>
      </c>
      <c r="X26" s="61"/>
      <c r="Y26" s="61"/>
      <c r="Z26" s="33"/>
      <c r="AA26" s="33"/>
      <c r="AB26" s="33"/>
    </row>
    <row r="27" spans="1:28" ht="12.75">
      <c r="A27" s="101">
        <v>14</v>
      </c>
      <c r="B27" s="110">
        <v>110</v>
      </c>
      <c r="C27" s="111" t="s">
        <v>108</v>
      </c>
      <c r="D27" s="111" t="s">
        <v>109</v>
      </c>
      <c r="E27" s="89">
        <v>500</v>
      </c>
      <c r="F27" s="145">
        <v>0.4777777777777778</v>
      </c>
      <c r="G27" s="145">
        <v>0.4973032407407407</v>
      </c>
      <c r="H27" s="91">
        <v>0.0011226851851851851</v>
      </c>
      <c r="I27" s="112">
        <f t="shared" si="0"/>
        <v>0.01840277777777774</v>
      </c>
      <c r="J27" s="93">
        <f t="shared" si="1"/>
        <v>0</v>
      </c>
      <c r="K27" s="93">
        <f t="shared" si="2"/>
        <v>26</v>
      </c>
      <c r="L27" s="93">
        <f t="shared" si="3"/>
        <v>30</v>
      </c>
      <c r="M27" s="94">
        <f t="shared" si="4"/>
        <v>53</v>
      </c>
      <c r="N27" s="95">
        <v>0</v>
      </c>
      <c r="O27" s="96">
        <v>15.87</v>
      </c>
      <c r="P27" s="97">
        <v>0</v>
      </c>
      <c r="Q27" s="97">
        <v>0</v>
      </c>
      <c r="R27" s="98">
        <v>14.78</v>
      </c>
      <c r="S27" s="95">
        <v>0</v>
      </c>
      <c r="T27" s="96">
        <v>47.49</v>
      </c>
      <c r="U27" s="99">
        <f t="shared" si="5"/>
        <v>131.14000000000001</v>
      </c>
      <c r="V27" s="100">
        <f t="shared" si="6"/>
        <v>368.86</v>
      </c>
      <c r="X27" s="61"/>
      <c r="Y27" s="61"/>
      <c r="Z27" s="33"/>
      <c r="AA27" s="33"/>
      <c r="AB27" s="33"/>
    </row>
    <row r="28" spans="1:28" ht="12.75">
      <c r="A28" s="101">
        <v>15</v>
      </c>
      <c r="B28" s="110">
        <v>28</v>
      </c>
      <c r="C28" s="111" t="s">
        <v>110</v>
      </c>
      <c r="D28" s="111" t="s">
        <v>111</v>
      </c>
      <c r="E28" s="89">
        <v>500</v>
      </c>
      <c r="F28" s="145">
        <v>0.4</v>
      </c>
      <c r="G28" s="145">
        <v>0.4208217592592593</v>
      </c>
      <c r="H28" s="91">
        <v>0</v>
      </c>
      <c r="I28" s="112">
        <f t="shared" si="0"/>
        <v>0.020821759259259276</v>
      </c>
      <c r="J28" s="93">
        <f t="shared" si="1"/>
        <v>0</v>
      </c>
      <c r="K28" s="93">
        <f t="shared" si="2"/>
        <v>29</v>
      </c>
      <c r="L28" s="93">
        <f t="shared" si="3"/>
        <v>59</v>
      </c>
      <c r="M28" s="94">
        <f t="shared" si="4"/>
        <v>59.96666666666667</v>
      </c>
      <c r="N28" s="95">
        <v>0</v>
      </c>
      <c r="O28" s="96">
        <v>15.07</v>
      </c>
      <c r="P28" s="97">
        <v>0</v>
      </c>
      <c r="Q28" s="97">
        <v>0</v>
      </c>
      <c r="R28" s="98">
        <v>16.82</v>
      </c>
      <c r="S28" s="95">
        <v>0</v>
      </c>
      <c r="T28" s="96">
        <v>39.71</v>
      </c>
      <c r="U28" s="99">
        <f t="shared" si="5"/>
        <v>131.56666666666666</v>
      </c>
      <c r="V28" s="100">
        <f t="shared" si="6"/>
        <v>368.43333333333334</v>
      </c>
      <c r="X28" s="61"/>
      <c r="Y28" s="61"/>
      <c r="Z28" s="33"/>
      <c r="AA28" s="33"/>
      <c r="AB28" s="33"/>
    </row>
    <row r="29" spans="1:28" ht="12.75">
      <c r="A29" s="86">
        <v>16</v>
      </c>
      <c r="B29" s="110">
        <v>92</v>
      </c>
      <c r="C29" s="111" t="s">
        <v>112</v>
      </c>
      <c r="D29" s="111" t="s">
        <v>113</v>
      </c>
      <c r="E29" s="89">
        <v>500</v>
      </c>
      <c r="F29" s="145">
        <v>0.4611111111111111</v>
      </c>
      <c r="G29" s="145">
        <v>0.47732638888888884</v>
      </c>
      <c r="H29" s="91">
        <v>0</v>
      </c>
      <c r="I29" s="112">
        <f t="shared" si="0"/>
        <v>0.01621527777777776</v>
      </c>
      <c r="J29" s="93">
        <f t="shared" si="1"/>
        <v>0</v>
      </c>
      <c r="K29" s="93">
        <f t="shared" si="2"/>
        <v>23</v>
      </c>
      <c r="L29" s="93">
        <f t="shared" si="3"/>
        <v>21</v>
      </c>
      <c r="M29" s="94">
        <f t="shared" si="4"/>
        <v>46.7</v>
      </c>
      <c r="N29" s="95">
        <v>0</v>
      </c>
      <c r="O29" s="96">
        <v>16.17</v>
      </c>
      <c r="P29" s="97">
        <v>0</v>
      </c>
      <c r="Q29" s="97">
        <v>10</v>
      </c>
      <c r="R29" s="98">
        <v>15.85</v>
      </c>
      <c r="S29" s="95">
        <v>0</v>
      </c>
      <c r="T29" s="96">
        <v>44.1</v>
      </c>
      <c r="U29" s="99">
        <f t="shared" si="5"/>
        <v>132.82</v>
      </c>
      <c r="V29" s="100">
        <f t="shared" si="6"/>
        <v>367.18</v>
      </c>
      <c r="X29" s="61"/>
      <c r="Y29" s="61"/>
      <c r="Z29" s="33"/>
      <c r="AA29" s="33"/>
      <c r="AB29" s="33"/>
    </row>
    <row r="30" spans="1:28" ht="12.75">
      <c r="A30" s="101">
        <v>17</v>
      </c>
      <c r="B30" s="110">
        <v>81</v>
      </c>
      <c r="C30" s="111" t="s">
        <v>114</v>
      </c>
      <c r="D30" s="111" t="s">
        <v>48</v>
      </c>
      <c r="E30" s="89">
        <v>500</v>
      </c>
      <c r="F30" s="145">
        <v>0.45</v>
      </c>
      <c r="G30" s="145">
        <v>0.4707175925925926</v>
      </c>
      <c r="H30" s="91">
        <v>0.001712962962962963</v>
      </c>
      <c r="I30" s="112">
        <f t="shared" si="0"/>
        <v>0.019004629629629628</v>
      </c>
      <c r="J30" s="93">
        <f t="shared" si="1"/>
        <v>0</v>
      </c>
      <c r="K30" s="93">
        <f t="shared" si="2"/>
        <v>27</v>
      </c>
      <c r="L30" s="93">
        <f t="shared" si="3"/>
        <v>22</v>
      </c>
      <c r="M30" s="94">
        <f t="shared" si="4"/>
        <v>54.733333333333334</v>
      </c>
      <c r="N30" s="95">
        <v>0</v>
      </c>
      <c r="O30" s="96">
        <v>15.47</v>
      </c>
      <c r="P30" s="97">
        <v>0</v>
      </c>
      <c r="Q30" s="97">
        <v>0</v>
      </c>
      <c r="R30" s="98">
        <v>18.63</v>
      </c>
      <c r="S30" s="95">
        <v>0</v>
      </c>
      <c r="T30" s="96">
        <v>44.69</v>
      </c>
      <c r="U30" s="99">
        <f t="shared" si="5"/>
        <v>133.5233333333333</v>
      </c>
      <c r="V30" s="100">
        <f t="shared" si="6"/>
        <v>366.4766666666667</v>
      </c>
      <c r="X30" s="61"/>
      <c r="Y30" s="61"/>
      <c r="Z30" s="33"/>
      <c r="AA30" s="33"/>
      <c r="AB30" s="33"/>
    </row>
    <row r="31" spans="1:28" ht="12.75">
      <c r="A31" s="101">
        <v>18</v>
      </c>
      <c r="B31" s="110">
        <v>76</v>
      </c>
      <c r="C31" s="111" t="s">
        <v>115</v>
      </c>
      <c r="D31" s="111" t="s">
        <v>116</v>
      </c>
      <c r="E31" s="89">
        <v>500</v>
      </c>
      <c r="F31" s="145">
        <v>0.4444444444444444</v>
      </c>
      <c r="G31" s="145">
        <v>0.46494212962962966</v>
      </c>
      <c r="H31" s="91">
        <v>0</v>
      </c>
      <c r="I31" s="112">
        <f t="shared" si="0"/>
        <v>0.020497685185185244</v>
      </c>
      <c r="J31" s="93">
        <f t="shared" si="1"/>
        <v>0</v>
      </c>
      <c r="K31" s="93">
        <f t="shared" si="2"/>
        <v>29</v>
      </c>
      <c r="L31" s="93">
        <f t="shared" si="3"/>
        <v>31</v>
      </c>
      <c r="M31" s="94">
        <f t="shared" si="4"/>
        <v>59.03333333333333</v>
      </c>
      <c r="N31" s="95">
        <v>0</v>
      </c>
      <c r="O31" s="96">
        <v>12.12</v>
      </c>
      <c r="P31" s="97">
        <v>0</v>
      </c>
      <c r="Q31" s="97">
        <v>5</v>
      </c>
      <c r="R31" s="98">
        <v>13.51</v>
      </c>
      <c r="S31" s="95">
        <v>0</v>
      </c>
      <c r="T31" s="96">
        <v>46.56</v>
      </c>
      <c r="U31" s="99">
        <f t="shared" si="5"/>
        <v>136.22333333333336</v>
      </c>
      <c r="V31" s="100">
        <f t="shared" si="6"/>
        <v>363.77666666666664</v>
      </c>
      <c r="X31" s="61"/>
      <c r="Y31" s="61"/>
      <c r="Z31" s="33"/>
      <c r="AA31" s="33"/>
      <c r="AB31" s="33"/>
    </row>
    <row r="32" spans="1:28" ht="12.75">
      <c r="A32" s="86">
        <v>19</v>
      </c>
      <c r="B32" s="110">
        <v>168</v>
      </c>
      <c r="C32" s="111" t="s">
        <v>117</v>
      </c>
      <c r="D32" s="111" t="s">
        <v>118</v>
      </c>
      <c r="E32" s="89">
        <v>500</v>
      </c>
      <c r="F32" s="145">
        <v>0.5430555555555555</v>
      </c>
      <c r="G32" s="145">
        <v>0.5614814814814815</v>
      </c>
      <c r="H32" s="91">
        <v>0.0010416666666666667</v>
      </c>
      <c r="I32" s="112">
        <f t="shared" si="0"/>
        <v>0.01738425925925929</v>
      </c>
      <c r="J32" s="93">
        <f t="shared" si="1"/>
        <v>0</v>
      </c>
      <c r="K32" s="93">
        <f t="shared" si="2"/>
        <v>25</v>
      </c>
      <c r="L32" s="93">
        <f t="shared" si="3"/>
        <v>2</v>
      </c>
      <c r="M32" s="94">
        <f t="shared" si="4"/>
        <v>50.06666666666667</v>
      </c>
      <c r="N32" s="95">
        <v>2</v>
      </c>
      <c r="O32" s="96">
        <v>14.97</v>
      </c>
      <c r="P32" s="97">
        <v>4</v>
      </c>
      <c r="Q32" s="97">
        <v>0</v>
      </c>
      <c r="R32" s="98">
        <v>18.2</v>
      </c>
      <c r="S32" s="95">
        <v>0</v>
      </c>
      <c r="T32" s="96">
        <v>50.02</v>
      </c>
      <c r="U32" s="99">
        <f t="shared" si="5"/>
        <v>139.2566666666667</v>
      </c>
      <c r="V32" s="100">
        <f t="shared" si="6"/>
        <v>360.74333333333334</v>
      </c>
      <c r="X32" s="61"/>
      <c r="Y32" s="61"/>
      <c r="Z32" s="33"/>
      <c r="AA32" s="33"/>
      <c r="AB32" s="33"/>
    </row>
    <row r="33" spans="1:28" ht="12.75">
      <c r="A33" s="101">
        <v>20</v>
      </c>
      <c r="B33" s="110">
        <v>16</v>
      </c>
      <c r="C33" s="111" t="s">
        <v>119</v>
      </c>
      <c r="D33" s="111" t="s">
        <v>120</v>
      </c>
      <c r="E33" s="89">
        <v>500</v>
      </c>
      <c r="F33" s="145">
        <v>0.3888888888888889</v>
      </c>
      <c r="G33" s="145">
        <v>0.40875</v>
      </c>
      <c r="H33" s="91">
        <v>0</v>
      </c>
      <c r="I33" s="112">
        <f t="shared" si="0"/>
        <v>0.019861111111111107</v>
      </c>
      <c r="J33" s="93">
        <f t="shared" si="1"/>
        <v>0</v>
      </c>
      <c r="K33" s="93">
        <f t="shared" si="2"/>
        <v>28</v>
      </c>
      <c r="L33" s="93">
        <f t="shared" si="3"/>
        <v>36</v>
      </c>
      <c r="M33" s="94">
        <f t="shared" si="4"/>
        <v>57.2</v>
      </c>
      <c r="N33" s="95">
        <v>0</v>
      </c>
      <c r="O33" s="96">
        <v>14.04</v>
      </c>
      <c r="P33" s="97">
        <v>0</v>
      </c>
      <c r="Q33" s="97">
        <v>0</v>
      </c>
      <c r="R33" s="98">
        <v>17.59</v>
      </c>
      <c r="S33" s="95">
        <v>0</v>
      </c>
      <c r="T33" s="96">
        <v>52.09</v>
      </c>
      <c r="U33" s="99">
        <f t="shared" si="5"/>
        <v>140.92000000000002</v>
      </c>
      <c r="V33" s="100">
        <f t="shared" si="6"/>
        <v>359.08</v>
      </c>
      <c r="X33" s="61"/>
      <c r="Y33" s="61"/>
      <c r="Z33" s="33"/>
      <c r="AA33" s="33"/>
      <c r="AB33" s="33"/>
    </row>
    <row r="34" spans="1:22" s="33" customFormat="1" ht="12.75">
      <c r="A34" s="101">
        <v>21</v>
      </c>
      <c r="B34" s="110">
        <v>151</v>
      </c>
      <c r="C34" s="111" t="s">
        <v>121</v>
      </c>
      <c r="D34" s="111" t="s">
        <v>122</v>
      </c>
      <c r="E34" s="89">
        <v>500</v>
      </c>
      <c r="F34" s="146">
        <v>0.5194444444444445</v>
      </c>
      <c r="G34" s="145">
        <v>0.5389930555555555</v>
      </c>
      <c r="H34" s="91">
        <v>0.0007060185185185185</v>
      </c>
      <c r="I34" s="112">
        <f t="shared" si="0"/>
        <v>0.01884259259259254</v>
      </c>
      <c r="J34" s="93">
        <f t="shared" si="1"/>
        <v>0</v>
      </c>
      <c r="K34" s="93">
        <f t="shared" si="2"/>
        <v>27</v>
      </c>
      <c r="L34" s="93">
        <f t="shared" si="3"/>
        <v>8</v>
      </c>
      <c r="M34" s="94">
        <f t="shared" si="4"/>
        <v>54.266666666666666</v>
      </c>
      <c r="N34" s="95">
        <v>2</v>
      </c>
      <c r="O34" s="96">
        <v>16.68</v>
      </c>
      <c r="P34" s="97">
        <v>2</v>
      </c>
      <c r="Q34" s="97">
        <v>0</v>
      </c>
      <c r="R34" s="98">
        <v>19.57</v>
      </c>
      <c r="S34" s="95">
        <v>0</v>
      </c>
      <c r="T34" s="96">
        <v>51.6</v>
      </c>
      <c r="U34" s="99">
        <f t="shared" si="5"/>
        <v>146.11666666666665</v>
      </c>
      <c r="V34" s="100">
        <f t="shared" si="6"/>
        <v>353.8833333333333</v>
      </c>
    </row>
    <row r="35" spans="1:22" s="33" customFormat="1" ht="12.75">
      <c r="A35" s="86">
        <v>22</v>
      </c>
      <c r="B35" s="110">
        <v>10</v>
      </c>
      <c r="C35" s="111" t="s">
        <v>123</v>
      </c>
      <c r="D35" s="111" t="s">
        <v>66</v>
      </c>
      <c r="E35" s="89">
        <v>500</v>
      </c>
      <c r="F35" s="145">
        <v>0.3833333333333333</v>
      </c>
      <c r="G35" s="145">
        <v>0.4050810185185185</v>
      </c>
      <c r="H35" s="91">
        <v>0.0043055555555555555</v>
      </c>
      <c r="I35" s="112">
        <f t="shared" si="0"/>
        <v>0.01744212962962966</v>
      </c>
      <c r="J35" s="93">
        <f t="shared" si="1"/>
        <v>0</v>
      </c>
      <c r="K35" s="93">
        <f t="shared" si="2"/>
        <v>25</v>
      </c>
      <c r="L35" s="93">
        <f t="shared" si="3"/>
        <v>7</v>
      </c>
      <c r="M35" s="94">
        <f t="shared" si="4"/>
        <v>50.233333333333334</v>
      </c>
      <c r="N35" s="95">
        <v>0</v>
      </c>
      <c r="O35" s="96">
        <v>19</v>
      </c>
      <c r="P35" s="97">
        <v>0</v>
      </c>
      <c r="Q35" s="97">
        <v>0</v>
      </c>
      <c r="R35" s="98">
        <v>20.63</v>
      </c>
      <c r="S35" s="95">
        <v>0</v>
      </c>
      <c r="T35" s="96">
        <v>56.31</v>
      </c>
      <c r="U35" s="99">
        <f t="shared" si="5"/>
        <v>146.17333333333335</v>
      </c>
      <c r="V35" s="100">
        <f t="shared" si="6"/>
        <v>353.82666666666665</v>
      </c>
    </row>
    <row r="36" spans="1:22" s="33" customFormat="1" ht="12.75">
      <c r="A36" s="101">
        <v>23</v>
      </c>
      <c r="B36" s="110">
        <v>34</v>
      </c>
      <c r="C36" s="111" t="s">
        <v>124</v>
      </c>
      <c r="D36" s="111" t="s">
        <v>124</v>
      </c>
      <c r="E36" s="89">
        <v>500</v>
      </c>
      <c r="F36" s="145">
        <v>0.4055555555555555</v>
      </c>
      <c r="G36" s="145">
        <v>0.4308217592592593</v>
      </c>
      <c r="H36" s="91">
        <v>0.001979166666666667</v>
      </c>
      <c r="I36" s="112">
        <f t="shared" si="0"/>
        <v>0.023287037037037137</v>
      </c>
      <c r="J36" s="93">
        <f t="shared" si="1"/>
        <v>0</v>
      </c>
      <c r="K36" s="93">
        <f t="shared" si="2"/>
        <v>33</v>
      </c>
      <c r="L36" s="93">
        <f t="shared" si="3"/>
        <v>32</v>
      </c>
      <c r="M36" s="94">
        <f t="shared" si="4"/>
        <v>67.06666666666666</v>
      </c>
      <c r="N36" s="95">
        <v>0</v>
      </c>
      <c r="O36" s="96">
        <v>13.06</v>
      </c>
      <c r="P36" s="97">
        <v>0</v>
      </c>
      <c r="Q36" s="97">
        <v>10</v>
      </c>
      <c r="R36" s="98">
        <v>14.49</v>
      </c>
      <c r="S36" s="95">
        <v>0</v>
      </c>
      <c r="T36" s="96">
        <v>44.45</v>
      </c>
      <c r="U36" s="99">
        <f t="shared" si="5"/>
        <v>149.06666666666666</v>
      </c>
      <c r="V36" s="100">
        <f t="shared" si="6"/>
        <v>350.93333333333334</v>
      </c>
    </row>
    <row r="37" spans="1:22" s="33" customFormat="1" ht="12.75">
      <c r="A37" s="101">
        <v>24</v>
      </c>
      <c r="B37" s="110">
        <v>128</v>
      </c>
      <c r="C37" s="111" t="s">
        <v>125</v>
      </c>
      <c r="D37" s="111" t="s">
        <v>68</v>
      </c>
      <c r="E37" s="89">
        <v>500</v>
      </c>
      <c r="F37" s="145">
        <v>0.49583333333333335</v>
      </c>
      <c r="G37" s="145">
        <v>0.5185416666666667</v>
      </c>
      <c r="H37" s="91">
        <v>0.0009375000000000001</v>
      </c>
      <c r="I37" s="112">
        <f t="shared" si="0"/>
        <v>0.02177083333333333</v>
      </c>
      <c r="J37" s="93">
        <f t="shared" si="1"/>
        <v>0</v>
      </c>
      <c r="K37" s="93">
        <f t="shared" si="2"/>
        <v>31</v>
      </c>
      <c r="L37" s="93">
        <f t="shared" si="3"/>
        <v>21</v>
      </c>
      <c r="M37" s="94">
        <f t="shared" si="4"/>
        <v>62.7</v>
      </c>
      <c r="N37" s="95">
        <v>5</v>
      </c>
      <c r="O37" s="96">
        <v>14.6</v>
      </c>
      <c r="P37" s="97">
        <v>0</v>
      </c>
      <c r="Q37" s="97">
        <v>10</v>
      </c>
      <c r="R37" s="98">
        <v>13.27</v>
      </c>
      <c r="S37" s="95">
        <v>0</v>
      </c>
      <c r="T37" s="96">
        <v>43.5</v>
      </c>
      <c r="U37" s="99">
        <f t="shared" si="5"/>
        <v>149.07</v>
      </c>
      <c r="V37" s="100">
        <f t="shared" si="6"/>
        <v>350.93</v>
      </c>
    </row>
    <row r="38" spans="1:22" s="33" customFormat="1" ht="12.75">
      <c r="A38" s="86">
        <v>25</v>
      </c>
      <c r="B38" s="110">
        <v>52</v>
      </c>
      <c r="C38" s="111" t="s">
        <v>126</v>
      </c>
      <c r="D38" s="111" t="s">
        <v>127</v>
      </c>
      <c r="E38" s="89">
        <v>500</v>
      </c>
      <c r="F38" s="145">
        <v>0.4222222222222222</v>
      </c>
      <c r="G38" s="145">
        <v>0.44108796296296293</v>
      </c>
      <c r="H38" s="91">
        <v>0.0009837962962962964</v>
      </c>
      <c r="I38" s="112">
        <f t="shared" si="0"/>
        <v>0.017881944444444416</v>
      </c>
      <c r="J38" s="93">
        <f t="shared" si="1"/>
        <v>0</v>
      </c>
      <c r="K38" s="93">
        <f t="shared" si="2"/>
        <v>25</v>
      </c>
      <c r="L38" s="93">
        <f t="shared" si="3"/>
        <v>45</v>
      </c>
      <c r="M38" s="94">
        <f t="shared" si="4"/>
        <v>51.5</v>
      </c>
      <c r="N38" s="95">
        <v>0</v>
      </c>
      <c r="O38" s="96">
        <v>15.41</v>
      </c>
      <c r="P38" s="97">
        <v>0</v>
      </c>
      <c r="Q38" s="97">
        <v>0</v>
      </c>
      <c r="R38" s="98">
        <v>18.76</v>
      </c>
      <c r="S38" s="95">
        <v>0</v>
      </c>
      <c r="T38" s="96">
        <v>65</v>
      </c>
      <c r="U38" s="99">
        <f t="shared" si="5"/>
        <v>150.67000000000002</v>
      </c>
      <c r="V38" s="100">
        <f t="shared" si="6"/>
        <v>349.33</v>
      </c>
    </row>
    <row r="39" spans="1:22" s="33" customFormat="1" ht="12.75">
      <c r="A39" s="101">
        <v>26</v>
      </c>
      <c r="B39" s="110">
        <v>22</v>
      </c>
      <c r="C39" s="111" t="s">
        <v>128</v>
      </c>
      <c r="D39" s="111" t="s">
        <v>129</v>
      </c>
      <c r="E39" s="89">
        <v>500</v>
      </c>
      <c r="F39" s="145">
        <v>0.3951388888888889</v>
      </c>
      <c r="G39" s="145">
        <v>0.41814814814814816</v>
      </c>
      <c r="H39" s="91">
        <v>0.0006018518518518519</v>
      </c>
      <c r="I39" s="112">
        <f t="shared" si="0"/>
        <v>0.02240740740740743</v>
      </c>
      <c r="J39" s="93">
        <f t="shared" si="1"/>
        <v>0</v>
      </c>
      <c r="K39" s="93">
        <f t="shared" si="2"/>
        <v>32</v>
      </c>
      <c r="L39" s="93">
        <f t="shared" si="3"/>
        <v>16</v>
      </c>
      <c r="M39" s="94">
        <f t="shared" si="4"/>
        <v>64.53333333333333</v>
      </c>
      <c r="N39" s="95">
        <v>0</v>
      </c>
      <c r="O39" s="96">
        <v>16.08</v>
      </c>
      <c r="P39" s="97">
        <v>0</v>
      </c>
      <c r="Q39" s="97">
        <v>0</v>
      </c>
      <c r="R39" s="98">
        <v>21.11</v>
      </c>
      <c r="S39" s="95">
        <v>0</v>
      </c>
      <c r="T39" s="96">
        <v>49.78</v>
      </c>
      <c r="U39" s="99">
        <f t="shared" si="5"/>
        <v>151.50333333333333</v>
      </c>
      <c r="V39" s="100">
        <f t="shared" si="6"/>
        <v>348.49666666666667</v>
      </c>
    </row>
    <row r="40" spans="1:22" s="33" customFormat="1" ht="12.75">
      <c r="A40" s="101">
        <v>27</v>
      </c>
      <c r="B40" s="110">
        <v>1</v>
      </c>
      <c r="C40" s="111" t="s">
        <v>130</v>
      </c>
      <c r="D40" s="111" t="s">
        <v>66</v>
      </c>
      <c r="E40" s="89">
        <v>500</v>
      </c>
      <c r="F40" s="145">
        <v>0.375</v>
      </c>
      <c r="G40" s="145">
        <v>0.40443287037037035</v>
      </c>
      <c r="H40" s="91">
        <v>0.001979166666666667</v>
      </c>
      <c r="I40" s="112">
        <f t="shared" si="0"/>
        <v>0.027453703703703678</v>
      </c>
      <c r="J40" s="93">
        <f t="shared" si="1"/>
        <v>0</v>
      </c>
      <c r="K40" s="93">
        <f t="shared" si="2"/>
        <v>39</v>
      </c>
      <c r="L40" s="93">
        <f t="shared" si="3"/>
        <v>32</v>
      </c>
      <c r="M40" s="94">
        <f t="shared" si="4"/>
        <v>79.06666666666666</v>
      </c>
      <c r="N40" s="95">
        <v>0</v>
      </c>
      <c r="O40" s="96">
        <v>18.1</v>
      </c>
      <c r="P40" s="97">
        <v>0</v>
      </c>
      <c r="Q40" s="97">
        <v>5</v>
      </c>
      <c r="R40" s="98">
        <v>19.54</v>
      </c>
      <c r="S40" s="95">
        <v>0</v>
      </c>
      <c r="T40" s="96">
        <v>53.7</v>
      </c>
      <c r="U40" s="99">
        <f t="shared" si="5"/>
        <v>175.40666666666664</v>
      </c>
      <c r="V40" s="100">
        <f t="shared" si="6"/>
        <v>324.59333333333336</v>
      </c>
    </row>
    <row r="41" spans="1:22" s="33" customFormat="1" ht="12.75">
      <c r="A41" s="86">
        <v>28</v>
      </c>
      <c r="B41" s="110">
        <v>165</v>
      </c>
      <c r="C41" s="111" t="s">
        <v>57</v>
      </c>
      <c r="D41" s="111" t="s">
        <v>58</v>
      </c>
      <c r="E41" s="89">
        <v>500</v>
      </c>
      <c r="F41" s="145">
        <v>0.5388888888888889</v>
      </c>
      <c r="G41" s="145">
        <v>0.560162037037037</v>
      </c>
      <c r="H41" s="91">
        <v>0.0008912037037037036</v>
      </c>
      <c r="I41" s="112">
        <f t="shared" si="0"/>
        <v>0.020381944444444477</v>
      </c>
      <c r="J41" s="93">
        <f t="shared" si="1"/>
        <v>0</v>
      </c>
      <c r="K41" s="93">
        <f t="shared" si="2"/>
        <v>29</v>
      </c>
      <c r="L41" s="93">
        <f t="shared" si="3"/>
        <v>21</v>
      </c>
      <c r="M41" s="94">
        <f t="shared" si="4"/>
        <v>58.7</v>
      </c>
      <c r="N41" s="95">
        <v>0</v>
      </c>
      <c r="O41" s="96">
        <v>18.47</v>
      </c>
      <c r="P41" s="97">
        <v>0</v>
      </c>
      <c r="Q41" s="97">
        <v>0</v>
      </c>
      <c r="R41" s="98">
        <v>24.19</v>
      </c>
      <c r="S41" s="95">
        <v>0</v>
      </c>
      <c r="T41" s="96">
        <v>83.57</v>
      </c>
      <c r="U41" s="99">
        <f t="shared" si="5"/>
        <v>184.93</v>
      </c>
      <c r="V41" s="100">
        <f t="shared" si="6"/>
        <v>315.07</v>
      </c>
    </row>
    <row r="42" spans="1:22" ht="12.75">
      <c r="A42" s="101">
        <v>29</v>
      </c>
      <c r="B42" s="110">
        <v>46</v>
      </c>
      <c r="C42" s="111" t="s">
        <v>131</v>
      </c>
      <c r="D42" s="111" t="s">
        <v>44</v>
      </c>
      <c r="E42" s="89">
        <v>500</v>
      </c>
      <c r="F42" s="146">
        <v>0.4166666666666667</v>
      </c>
      <c r="G42" s="145">
        <v>0.4358912037037037</v>
      </c>
      <c r="H42" s="91">
        <v>0</v>
      </c>
      <c r="I42" s="112">
        <f t="shared" si="0"/>
        <v>0.019224537037037026</v>
      </c>
      <c r="J42" s="93">
        <f t="shared" si="1"/>
        <v>0</v>
      </c>
      <c r="K42" s="93">
        <f t="shared" si="2"/>
        <v>27</v>
      </c>
      <c r="L42" s="93">
        <f t="shared" si="3"/>
        <v>41</v>
      </c>
      <c r="M42" s="94">
        <f t="shared" si="4"/>
        <v>55.36666666666667</v>
      </c>
      <c r="N42" s="95">
        <v>5</v>
      </c>
      <c r="O42" s="96">
        <v>15.54</v>
      </c>
      <c r="P42" s="97">
        <v>0</v>
      </c>
      <c r="Q42" s="97">
        <v>10</v>
      </c>
      <c r="R42" s="98">
        <v>13.74</v>
      </c>
      <c r="S42" s="95">
        <v>0</v>
      </c>
      <c r="T42" s="96">
        <v>87.86</v>
      </c>
      <c r="U42" s="99">
        <f t="shared" si="5"/>
        <v>187.50666666666666</v>
      </c>
      <c r="V42" s="100">
        <f t="shared" si="6"/>
        <v>312.49333333333334</v>
      </c>
    </row>
    <row r="43" spans="1:22" ht="12.75">
      <c r="A43" s="101">
        <v>30</v>
      </c>
      <c r="B43" s="113">
        <v>161</v>
      </c>
      <c r="C43" s="111" t="s">
        <v>132</v>
      </c>
      <c r="D43" s="111" t="s">
        <v>132</v>
      </c>
      <c r="E43" s="89">
        <v>500</v>
      </c>
      <c r="F43" s="145">
        <v>0.5333333333333333</v>
      </c>
      <c r="G43" s="145">
        <v>0.5740625</v>
      </c>
      <c r="H43" s="91">
        <v>0.00016203703703703703</v>
      </c>
      <c r="I43" s="112">
        <f t="shared" si="0"/>
        <v>0.04056712962962967</v>
      </c>
      <c r="J43" s="93">
        <f t="shared" si="1"/>
        <v>0</v>
      </c>
      <c r="K43" s="93">
        <f t="shared" si="2"/>
        <v>58</v>
      </c>
      <c r="L43" s="93">
        <f t="shared" si="3"/>
        <v>25</v>
      </c>
      <c r="M43" s="94">
        <f t="shared" si="4"/>
        <v>116.83333333333333</v>
      </c>
      <c r="N43" s="95">
        <v>2</v>
      </c>
      <c r="O43" s="96">
        <v>15.62</v>
      </c>
      <c r="P43" s="97">
        <v>0</v>
      </c>
      <c r="Q43" s="97">
        <v>0</v>
      </c>
      <c r="R43" s="98">
        <v>15.58</v>
      </c>
      <c r="S43" s="95">
        <v>0</v>
      </c>
      <c r="T43" s="96">
        <v>47.01</v>
      </c>
      <c r="U43" s="99">
        <f t="shared" si="5"/>
        <v>197.04333333333332</v>
      </c>
      <c r="V43" s="100">
        <f t="shared" si="6"/>
        <v>302.9566666666667</v>
      </c>
    </row>
    <row r="44" spans="1:22" ht="12.75">
      <c r="A44" s="86">
        <v>31</v>
      </c>
      <c r="B44" s="110">
        <v>122</v>
      </c>
      <c r="C44" s="111" t="s">
        <v>133</v>
      </c>
      <c r="D44" s="111" t="s">
        <v>134</v>
      </c>
      <c r="E44" s="89">
        <v>500</v>
      </c>
      <c r="F44" s="145">
        <v>0.4888888888888889</v>
      </c>
      <c r="G44" s="145">
        <v>0.5324074074074074</v>
      </c>
      <c r="H44" s="91">
        <v>0.0014930555555555556</v>
      </c>
      <c r="I44" s="112">
        <f t="shared" si="0"/>
        <v>0.042025462962963014</v>
      </c>
      <c r="J44" s="93">
        <f t="shared" si="1"/>
        <v>1</v>
      </c>
      <c r="K44" s="93">
        <f t="shared" si="2"/>
        <v>0</v>
      </c>
      <c r="L44" s="93">
        <f t="shared" si="3"/>
        <v>31</v>
      </c>
      <c r="M44" s="94">
        <f t="shared" si="4"/>
        <v>121.03333333333333</v>
      </c>
      <c r="N44" s="95">
        <v>2</v>
      </c>
      <c r="O44" s="96">
        <v>15.72</v>
      </c>
      <c r="P44" s="97">
        <v>0</v>
      </c>
      <c r="Q44" s="97">
        <v>0</v>
      </c>
      <c r="R44" s="98">
        <v>20.26</v>
      </c>
      <c r="S44" s="95">
        <v>0</v>
      </c>
      <c r="T44" s="96">
        <v>50.11</v>
      </c>
      <c r="U44" s="99">
        <f t="shared" si="5"/>
        <v>209.12333333333333</v>
      </c>
      <c r="V44" s="100">
        <f t="shared" si="6"/>
        <v>290.87666666666667</v>
      </c>
    </row>
    <row r="45" spans="1:22" ht="12.75">
      <c r="A45" s="114"/>
      <c r="B45" s="115"/>
      <c r="C45" s="116"/>
      <c r="D45" s="117"/>
      <c r="E45" s="89">
        <v>500</v>
      </c>
      <c r="F45" s="145">
        <v>0</v>
      </c>
      <c r="G45" s="145">
        <v>0</v>
      </c>
      <c r="H45" s="91">
        <v>0</v>
      </c>
      <c r="I45" s="112">
        <f t="shared" si="0"/>
        <v>0</v>
      </c>
      <c r="J45" s="93">
        <f t="shared" si="1"/>
        <v>0</v>
      </c>
      <c r="K45" s="93">
        <f t="shared" si="2"/>
        <v>0</v>
      </c>
      <c r="L45" s="93">
        <f t="shared" si="3"/>
        <v>0</v>
      </c>
      <c r="M45" s="94">
        <f t="shared" si="4"/>
        <v>0</v>
      </c>
      <c r="N45" s="95">
        <v>0</v>
      </c>
      <c r="O45" s="96">
        <v>0</v>
      </c>
      <c r="P45" s="97">
        <v>0</v>
      </c>
      <c r="Q45" s="97">
        <v>0</v>
      </c>
      <c r="R45" s="98">
        <v>0</v>
      </c>
      <c r="S45" s="95">
        <v>0</v>
      </c>
      <c r="T45" s="96">
        <v>0</v>
      </c>
      <c r="U45" s="99">
        <f t="shared" si="5"/>
        <v>0</v>
      </c>
      <c r="V45" s="100">
        <f t="shared" si="6"/>
        <v>500</v>
      </c>
    </row>
  </sheetData>
  <sheetProtection selectLockedCells="1" selectUnlockedCells="1"/>
  <mergeCells count="10">
    <mergeCell ref="N10:O10"/>
    <mergeCell ref="Q10:R10"/>
    <mergeCell ref="S10:T10"/>
    <mergeCell ref="G11:G12"/>
    <mergeCell ref="H11:H12"/>
    <mergeCell ref="I11:I12"/>
    <mergeCell ref="N11:O12"/>
    <mergeCell ref="P11:P12"/>
    <mergeCell ref="Q11:R12"/>
    <mergeCell ref="S11:T12"/>
  </mergeCells>
  <printOptions/>
  <pageMargins left="0.19652777777777777" right="0.5" top="0.5902777777777778" bottom="0.44027777777777777" header="0.5118055555555555" footer="0.5118055555555555"/>
  <pageSetup fitToWidth="0" fitToHeight="1" horizontalDpi="300" verticalDpi="3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F42"/>
  <sheetViews>
    <sheetView view="pageBreakPreview" zoomScale="85" zoomScaleSheetLayoutView="85" zoomScalePageLayoutView="0" workbookViewId="0" topLeftCell="A1">
      <selection activeCell="O28" sqref="O28"/>
    </sheetView>
  </sheetViews>
  <sheetFormatPr defaultColWidth="9.00390625" defaultRowHeight="12.75"/>
  <cols>
    <col min="1" max="1" width="7.375" style="1" customWidth="1"/>
    <col min="2" max="2" width="7.00390625" style="1" customWidth="1"/>
    <col min="3" max="3" width="16.625" style="1" customWidth="1"/>
    <col min="4" max="4" width="13.75390625" style="1" customWidth="1"/>
    <col min="5" max="5" width="5.75390625" style="1" customWidth="1"/>
    <col min="6" max="7" width="11.375" style="158" customWidth="1"/>
    <col min="8" max="8" width="11.375" style="168" customWidth="1"/>
    <col min="9" max="9" width="11.00390625" style="158" customWidth="1"/>
    <col min="10" max="12" width="0" style="5" hidden="1" customWidth="1"/>
    <col min="13" max="13" width="8.75390625" style="6" customWidth="1"/>
    <col min="14" max="15" width="5.75390625" style="1" customWidth="1"/>
    <col min="16" max="16" width="8.125" style="1" customWidth="1"/>
    <col min="17" max="17" width="5.75390625" style="7" customWidth="1"/>
    <col min="18" max="24" width="5.75390625" style="1" customWidth="1"/>
    <col min="25" max="25" width="8.75390625" style="1" customWidth="1"/>
    <col min="26" max="26" width="9.625" style="1" customWidth="1"/>
  </cols>
  <sheetData>
    <row r="1" spans="2:26" ht="17.25">
      <c r="B1" s="9"/>
      <c r="C1" s="9"/>
      <c r="D1" s="9"/>
      <c r="E1" s="9"/>
      <c r="F1" s="148"/>
      <c r="G1" s="148"/>
      <c r="H1" s="160"/>
      <c r="I1" s="148"/>
      <c r="J1" s="12"/>
      <c r="K1" s="12"/>
      <c r="L1" s="12"/>
      <c r="M1" s="13"/>
      <c r="N1" s="8"/>
      <c r="O1" s="14"/>
      <c r="P1" s="8"/>
      <c r="Q1" s="15"/>
      <c r="R1" s="15"/>
      <c r="S1" s="8"/>
      <c r="T1" s="8"/>
      <c r="U1" s="8"/>
      <c r="V1" s="8"/>
      <c r="W1" s="8"/>
      <c r="X1" s="8"/>
      <c r="Y1" s="8"/>
      <c r="Z1" s="8"/>
    </row>
    <row r="2" spans="1:32" ht="18.75">
      <c r="A2" s="40"/>
      <c r="B2" s="17"/>
      <c r="C2" s="17"/>
      <c r="D2" s="18"/>
      <c r="E2" s="9"/>
      <c r="F2" s="148"/>
      <c r="G2" s="148"/>
      <c r="H2" s="160"/>
      <c r="I2" s="149" t="s">
        <v>0</v>
      </c>
      <c r="J2" s="20"/>
      <c r="K2" s="20"/>
      <c r="L2" s="20"/>
      <c r="M2" s="21"/>
      <c r="N2" s="22"/>
      <c r="O2" s="23"/>
      <c r="P2" s="24"/>
      <c r="Q2" s="24"/>
      <c r="R2" s="24"/>
      <c r="S2" s="24"/>
      <c r="T2" s="24"/>
      <c r="U2" s="24"/>
      <c r="V2" s="8"/>
      <c r="W2" s="8"/>
      <c r="X2" s="8"/>
      <c r="Y2" s="8"/>
      <c r="Z2" s="8"/>
      <c r="AA2" s="33"/>
      <c r="AB2" s="33"/>
      <c r="AC2" s="33"/>
      <c r="AD2" s="33"/>
      <c r="AE2" s="33"/>
      <c r="AF2" s="33"/>
    </row>
    <row r="3" spans="1:32" ht="15.75">
      <c r="A3" s="40"/>
      <c r="B3" s="8"/>
      <c r="C3" s="8"/>
      <c r="D3" s="8"/>
      <c r="E3" s="8"/>
      <c r="F3" s="150"/>
      <c r="G3" s="150"/>
      <c r="H3" s="161"/>
      <c r="I3" s="149" t="s">
        <v>1</v>
      </c>
      <c r="J3" s="28"/>
      <c r="K3" s="28"/>
      <c r="L3" s="28"/>
      <c r="M3" s="29"/>
      <c r="N3" s="30"/>
      <c r="O3" s="31"/>
      <c r="P3" s="8"/>
      <c r="Q3" s="8"/>
      <c r="R3" s="32"/>
      <c r="S3" s="8"/>
      <c r="T3" s="8"/>
      <c r="U3" s="8"/>
      <c r="V3" s="8"/>
      <c r="W3" s="8"/>
      <c r="X3" s="8"/>
      <c r="Y3" s="8"/>
      <c r="Z3" s="8"/>
      <c r="AA3" s="33"/>
      <c r="AB3" s="33"/>
      <c r="AC3" s="33"/>
      <c r="AD3" s="33"/>
      <c r="AE3" s="33"/>
      <c r="AF3" s="33"/>
    </row>
    <row r="4" spans="1:32" ht="15.75">
      <c r="A4" s="40"/>
      <c r="B4" s="8"/>
      <c r="C4" s="8"/>
      <c r="D4" s="8"/>
      <c r="E4" s="8"/>
      <c r="F4" s="150"/>
      <c r="G4" s="150"/>
      <c r="H4" s="161"/>
      <c r="I4" s="149" t="s">
        <v>2</v>
      </c>
      <c r="J4" s="28"/>
      <c r="K4" s="28"/>
      <c r="L4" s="28"/>
      <c r="M4" s="34"/>
      <c r="N4" s="30"/>
      <c r="O4" s="31"/>
      <c r="P4" s="35"/>
      <c r="Q4" s="36"/>
      <c r="R4" s="8"/>
      <c r="S4" s="8"/>
      <c r="T4" s="35"/>
      <c r="U4" s="8"/>
      <c r="V4" s="8"/>
      <c r="W4" s="8"/>
      <c r="X4" s="8"/>
      <c r="Y4" s="8"/>
      <c r="Z4" s="8"/>
      <c r="AA4" s="33"/>
      <c r="AB4" s="33"/>
      <c r="AC4" s="33"/>
      <c r="AD4" s="33"/>
      <c r="AE4" s="33"/>
      <c r="AF4" s="33"/>
    </row>
    <row r="5" spans="1:32" ht="15.75">
      <c r="A5" s="40"/>
      <c r="B5" s="8"/>
      <c r="C5" s="8"/>
      <c r="D5" s="8"/>
      <c r="E5" s="8"/>
      <c r="F5" s="150"/>
      <c r="G5" s="150"/>
      <c r="H5" s="161"/>
      <c r="I5" s="150"/>
      <c r="J5" s="38"/>
      <c r="K5" s="38"/>
      <c r="L5" s="38"/>
      <c r="M5" s="39"/>
      <c r="N5" s="8"/>
      <c r="O5" s="14"/>
      <c r="P5" s="8"/>
      <c r="Q5" s="8"/>
      <c r="R5" s="32"/>
      <c r="S5" s="8"/>
      <c r="T5" s="8"/>
      <c r="U5" s="8"/>
      <c r="V5" s="8"/>
      <c r="W5" s="8"/>
      <c r="X5" s="8"/>
      <c r="Y5" s="8"/>
      <c r="Z5" s="8"/>
      <c r="AA5" s="33"/>
      <c r="AB5" s="33"/>
      <c r="AC5" s="33"/>
      <c r="AD5" s="33"/>
      <c r="AE5" s="33"/>
      <c r="AF5" s="33"/>
    </row>
    <row r="6" spans="1:32" ht="12.75">
      <c r="A6" s="40"/>
      <c r="B6" s="8"/>
      <c r="C6" s="8"/>
      <c r="D6" s="8"/>
      <c r="E6" s="8"/>
      <c r="F6" s="150"/>
      <c r="G6" s="150"/>
      <c r="H6" s="161"/>
      <c r="I6" s="150"/>
      <c r="J6" s="38"/>
      <c r="K6" s="38"/>
      <c r="L6" s="38"/>
      <c r="M6" s="39"/>
      <c r="N6" s="8"/>
      <c r="O6" s="1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3"/>
      <c r="AB6" s="33"/>
      <c r="AC6" s="33"/>
      <c r="AD6" s="33"/>
      <c r="AE6" s="33"/>
      <c r="AF6" s="33"/>
    </row>
    <row r="7" spans="1:32" ht="12.75">
      <c r="A7" s="40"/>
      <c r="B7" s="40"/>
      <c r="C7" s="40"/>
      <c r="D7" s="40"/>
      <c r="E7" s="41"/>
      <c r="F7" s="151"/>
      <c r="G7" s="151"/>
      <c r="H7" s="162"/>
      <c r="I7" s="151"/>
      <c r="J7" s="41"/>
      <c r="K7" s="41"/>
      <c r="L7" s="41"/>
      <c r="M7" s="41"/>
      <c r="N7" s="41"/>
      <c r="O7" s="41"/>
      <c r="P7" s="40"/>
      <c r="Q7" s="41"/>
      <c r="R7" s="40"/>
      <c r="S7" s="41"/>
      <c r="T7" s="41"/>
      <c r="U7" s="40"/>
      <c r="V7" s="40"/>
      <c r="W7" s="40"/>
      <c r="Z7" s="40"/>
      <c r="AA7" s="33"/>
      <c r="AB7" s="33"/>
      <c r="AC7" s="33"/>
      <c r="AD7" s="33"/>
      <c r="AE7" s="33"/>
      <c r="AF7" s="33"/>
    </row>
    <row r="8" spans="1:32" ht="18.75">
      <c r="A8" s="40"/>
      <c r="B8" s="45" t="s">
        <v>135</v>
      </c>
      <c r="C8" s="45"/>
      <c r="E8" s="46"/>
      <c r="F8" s="152"/>
      <c r="G8" s="152"/>
      <c r="H8" s="163"/>
      <c r="I8" s="152"/>
      <c r="J8" s="49"/>
      <c r="K8" s="49"/>
      <c r="L8" s="49"/>
      <c r="M8" s="106"/>
      <c r="O8" s="46"/>
      <c r="P8" s="40"/>
      <c r="Q8" s="51"/>
      <c r="R8" s="40"/>
      <c r="T8" s="46"/>
      <c r="U8" s="40"/>
      <c r="V8" s="40"/>
      <c r="W8" s="40"/>
      <c r="Z8" s="40"/>
      <c r="AA8" s="33"/>
      <c r="AB8" s="33"/>
      <c r="AC8" s="33"/>
      <c r="AD8" s="33"/>
      <c r="AE8" s="33"/>
      <c r="AF8" s="33"/>
    </row>
    <row r="9" spans="1:32" ht="12.75">
      <c r="A9" s="40"/>
      <c r="B9" s="40"/>
      <c r="C9" s="40"/>
      <c r="D9" s="40"/>
      <c r="E9" s="41"/>
      <c r="F9" s="151"/>
      <c r="G9" s="151"/>
      <c r="H9" s="162"/>
      <c r="I9" s="151"/>
      <c r="J9" s="41"/>
      <c r="K9" s="41"/>
      <c r="L9" s="41"/>
      <c r="M9" s="41"/>
      <c r="N9" s="41"/>
      <c r="O9" s="41"/>
      <c r="P9" s="40"/>
      <c r="Q9" s="41"/>
      <c r="R9" s="40"/>
      <c r="S9" s="41"/>
      <c r="T9" s="41"/>
      <c r="U9" s="40"/>
      <c r="V9" s="40"/>
      <c r="W9" s="40"/>
      <c r="Z9" s="40"/>
      <c r="AA9" s="33"/>
      <c r="AB9" s="33"/>
      <c r="AC9" s="33"/>
      <c r="AD9" s="33"/>
      <c r="AE9" s="33"/>
      <c r="AF9" s="33"/>
    </row>
    <row r="10" spans="1:31" ht="15" customHeight="1">
      <c r="A10" s="40"/>
      <c r="B10" s="62" t="s">
        <v>4</v>
      </c>
      <c r="C10" s="62" t="s">
        <v>5</v>
      </c>
      <c r="D10" s="62" t="s">
        <v>6</v>
      </c>
      <c r="E10" s="63" t="s">
        <v>7</v>
      </c>
      <c r="F10" s="153" t="s">
        <v>8</v>
      </c>
      <c r="G10" s="153" t="s">
        <v>8</v>
      </c>
      <c r="H10" s="164" t="s">
        <v>136</v>
      </c>
      <c r="I10" s="153" t="s">
        <v>10</v>
      </c>
      <c r="J10" s="66"/>
      <c r="K10" s="67"/>
      <c r="L10" s="68"/>
      <c r="M10" s="118" t="s">
        <v>11</v>
      </c>
      <c r="N10" s="132" t="s">
        <v>12</v>
      </c>
      <c r="O10" s="132"/>
      <c r="P10" s="119" t="s">
        <v>13</v>
      </c>
      <c r="Q10" s="133" t="s">
        <v>14</v>
      </c>
      <c r="R10" s="133"/>
      <c r="S10" s="126" t="s">
        <v>15</v>
      </c>
      <c r="T10" s="126"/>
      <c r="U10" s="134" t="s">
        <v>137</v>
      </c>
      <c r="V10" s="134"/>
      <c r="W10" s="126" t="s">
        <v>138</v>
      </c>
      <c r="X10" s="126"/>
      <c r="Y10" s="70" t="s">
        <v>16</v>
      </c>
      <c r="Z10" s="40"/>
      <c r="AA10" s="61"/>
      <c r="AB10" s="61"/>
      <c r="AC10" s="33"/>
      <c r="AD10" s="33"/>
      <c r="AE10" s="33"/>
    </row>
    <row r="11" spans="1:31" ht="13.5" customHeight="1">
      <c r="A11" s="40"/>
      <c r="B11" s="72"/>
      <c r="C11" s="72"/>
      <c r="D11" s="72"/>
      <c r="E11" s="73"/>
      <c r="F11" s="154"/>
      <c r="G11" s="155" t="s">
        <v>17</v>
      </c>
      <c r="H11" s="165" t="s">
        <v>18</v>
      </c>
      <c r="I11" s="155" t="s">
        <v>18</v>
      </c>
      <c r="J11" s="74"/>
      <c r="K11" s="75"/>
      <c r="L11" s="76"/>
      <c r="M11" s="120"/>
      <c r="N11" s="129" t="s">
        <v>19</v>
      </c>
      <c r="O11" s="129"/>
      <c r="P11" s="130" t="s">
        <v>20</v>
      </c>
      <c r="Q11" s="131" t="s">
        <v>21</v>
      </c>
      <c r="R11" s="131"/>
      <c r="S11" s="129" t="s">
        <v>139</v>
      </c>
      <c r="T11" s="129"/>
      <c r="U11" s="129" t="s">
        <v>140</v>
      </c>
      <c r="V11" s="129"/>
      <c r="W11" s="129" t="s">
        <v>22</v>
      </c>
      <c r="X11" s="129"/>
      <c r="Y11" s="78"/>
      <c r="Z11" s="40"/>
      <c r="AA11" s="61"/>
      <c r="AB11" s="61"/>
      <c r="AC11" s="33"/>
      <c r="AD11" s="33"/>
      <c r="AE11" s="33"/>
    </row>
    <row r="12" spans="1:31" ht="30.75" customHeight="1">
      <c r="A12" s="40"/>
      <c r="B12" s="72"/>
      <c r="C12" s="72"/>
      <c r="D12" s="72"/>
      <c r="E12" s="73"/>
      <c r="F12" s="154"/>
      <c r="G12" s="155"/>
      <c r="H12" s="165"/>
      <c r="I12" s="155"/>
      <c r="J12" s="74"/>
      <c r="K12" s="75"/>
      <c r="L12" s="76"/>
      <c r="M12" s="120"/>
      <c r="N12" s="129"/>
      <c r="O12" s="129"/>
      <c r="P12" s="130"/>
      <c r="Q12" s="131"/>
      <c r="R12" s="131"/>
      <c r="S12" s="129"/>
      <c r="T12" s="129"/>
      <c r="U12" s="129"/>
      <c r="V12" s="129"/>
      <c r="W12" s="129"/>
      <c r="X12" s="129"/>
      <c r="Y12" s="78"/>
      <c r="Z12" s="40"/>
      <c r="AA12" s="61"/>
      <c r="AB12" s="61"/>
      <c r="AC12" s="33"/>
      <c r="AD12" s="33"/>
      <c r="AE12" s="33"/>
    </row>
    <row r="13" spans="1:31" ht="23.25" customHeight="1">
      <c r="A13" s="79" t="s">
        <v>24</v>
      </c>
      <c r="B13" s="72" t="s">
        <v>25</v>
      </c>
      <c r="C13" s="72" t="s">
        <v>26</v>
      </c>
      <c r="D13" s="72" t="s">
        <v>27</v>
      </c>
      <c r="E13" s="73" t="s">
        <v>28</v>
      </c>
      <c r="F13" s="154" t="s">
        <v>29</v>
      </c>
      <c r="G13" s="154" t="s">
        <v>30</v>
      </c>
      <c r="H13" s="166" t="s">
        <v>16</v>
      </c>
      <c r="I13" s="154" t="s">
        <v>31</v>
      </c>
      <c r="J13" s="74"/>
      <c r="K13" s="75"/>
      <c r="L13" s="76"/>
      <c r="M13" s="120" t="s">
        <v>32</v>
      </c>
      <c r="N13" s="121" t="s">
        <v>33</v>
      </c>
      <c r="O13" s="122" t="s">
        <v>34</v>
      </c>
      <c r="P13" s="82" t="s">
        <v>33</v>
      </c>
      <c r="Q13" s="82" t="s">
        <v>33</v>
      </c>
      <c r="R13" s="84" t="s">
        <v>34</v>
      </c>
      <c r="S13" s="82" t="s">
        <v>33</v>
      </c>
      <c r="T13" s="83" t="s">
        <v>34</v>
      </c>
      <c r="U13" s="82" t="s">
        <v>33</v>
      </c>
      <c r="V13" s="83" t="s">
        <v>34</v>
      </c>
      <c r="W13" s="82" t="s">
        <v>33</v>
      </c>
      <c r="X13" s="83" t="s">
        <v>34</v>
      </c>
      <c r="Y13" s="78" t="s">
        <v>35</v>
      </c>
      <c r="Z13" s="85" t="s">
        <v>36</v>
      </c>
      <c r="AA13" s="61"/>
      <c r="AB13" s="61"/>
      <c r="AC13" s="33"/>
      <c r="AD13" s="33"/>
      <c r="AE13" s="33"/>
    </row>
    <row r="14" spans="1:31" ht="12.75">
      <c r="A14" s="86">
        <v>1</v>
      </c>
      <c r="B14" s="110">
        <v>82</v>
      </c>
      <c r="C14" s="111" t="s">
        <v>45</v>
      </c>
      <c r="D14" s="111" t="s">
        <v>46</v>
      </c>
      <c r="E14" s="89">
        <v>500</v>
      </c>
      <c r="F14" s="156">
        <v>0.4513888888888889</v>
      </c>
      <c r="G14" s="156">
        <v>0.47456018518518517</v>
      </c>
      <c r="H14" s="167">
        <v>0.0016898148148148148</v>
      </c>
      <c r="I14" s="157">
        <f aca="true" t="shared" si="0" ref="I14:I42">G14-F14-H14</f>
        <v>0.02148148148148146</v>
      </c>
      <c r="J14" s="93">
        <f aca="true" t="shared" si="1" ref="J14:J42">HOUR(I14)</f>
        <v>0</v>
      </c>
      <c r="K14" s="93">
        <f aca="true" t="shared" si="2" ref="K14:K42">MINUTE(I14)</f>
        <v>30</v>
      </c>
      <c r="L14" s="93">
        <f aca="true" t="shared" si="3" ref="L14:L42">SECOND(I14)</f>
        <v>56</v>
      </c>
      <c r="M14" s="94">
        <f aca="true" t="shared" si="4" ref="M14:M42">(((J14*3600)+(K14*60)+L14)*2)/60</f>
        <v>61.86666666666667</v>
      </c>
      <c r="N14" s="95">
        <v>0</v>
      </c>
      <c r="O14" s="96">
        <v>13.09</v>
      </c>
      <c r="P14" s="97">
        <v>0</v>
      </c>
      <c r="Q14" s="97">
        <v>0</v>
      </c>
      <c r="R14" s="98">
        <v>20.8</v>
      </c>
      <c r="S14" s="95">
        <v>0</v>
      </c>
      <c r="T14" s="96">
        <v>31.91</v>
      </c>
      <c r="U14" s="95">
        <v>0</v>
      </c>
      <c r="V14" s="96">
        <v>11.82</v>
      </c>
      <c r="W14" s="95">
        <v>0</v>
      </c>
      <c r="X14" s="96">
        <v>35.4</v>
      </c>
      <c r="Y14" s="99">
        <f aca="true" t="shared" si="5" ref="Y14:Y42">M14+N14+O14+P14+Q14+R14+S14+T14+U14+V14+W14+X14</f>
        <v>174.88666666666666</v>
      </c>
      <c r="Z14" s="100">
        <f aca="true" t="shared" si="6" ref="Z14:Z40">E14-Y14</f>
        <v>325.11333333333334</v>
      </c>
      <c r="AA14" s="61"/>
      <c r="AB14" s="61"/>
      <c r="AC14" s="33"/>
      <c r="AD14" s="33"/>
      <c r="AE14" s="33"/>
    </row>
    <row r="15" spans="1:31" ht="12.75">
      <c r="A15" s="86">
        <v>2</v>
      </c>
      <c r="B15" s="110">
        <v>62</v>
      </c>
      <c r="C15" s="111" t="s">
        <v>149</v>
      </c>
      <c r="D15" s="111" t="s">
        <v>150</v>
      </c>
      <c r="E15" s="89">
        <v>500</v>
      </c>
      <c r="F15" s="156">
        <v>0.43194444444444446</v>
      </c>
      <c r="G15" s="156">
        <v>0.4646527777777778</v>
      </c>
      <c r="H15" s="167">
        <v>0</v>
      </c>
      <c r="I15" s="157">
        <f t="shared" si="0"/>
        <v>0.03270833333333334</v>
      </c>
      <c r="J15" s="93">
        <f t="shared" si="1"/>
        <v>0</v>
      </c>
      <c r="K15" s="93">
        <f t="shared" si="2"/>
        <v>47</v>
      </c>
      <c r="L15" s="93">
        <f t="shared" si="3"/>
        <v>6</v>
      </c>
      <c r="M15" s="94">
        <f t="shared" si="4"/>
        <v>94.2</v>
      </c>
      <c r="N15" s="95">
        <v>0</v>
      </c>
      <c r="O15" s="96">
        <v>14.29</v>
      </c>
      <c r="P15" s="97">
        <v>0</v>
      </c>
      <c r="Q15" s="97">
        <v>0</v>
      </c>
      <c r="R15" s="98">
        <v>11.59</v>
      </c>
      <c r="S15" s="95">
        <v>0</v>
      </c>
      <c r="T15" s="96">
        <v>25.13</v>
      </c>
      <c r="U15" s="95">
        <v>0</v>
      </c>
      <c r="V15" s="96">
        <v>8.86</v>
      </c>
      <c r="W15" s="95">
        <v>0</v>
      </c>
      <c r="X15" s="96">
        <v>32.03</v>
      </c>
      <c r="Y15" s="99">
        <f t="shared" si="5"/>
        <v>186.1</v>
      </c>
      <c r="Z15" s="100">
        <f t="shared" si="6"/>
        <v>313.9</v>
      </c>
      <c r="AA15" s="61"/>
      <c r="AB15" s="61"/>
      <c r="AC15" s="33"/>
      <c r="AD15" s="33"/>
      <c r="AE15" s="33"/>
    </row>
    <row r="16" spans="1:31" ht="12.75">
      <c r="A16" s="86">
        <v>3</v>
      </c>
      <c r="B16" s="110">
        <v>56</v>
      </c>
      <c r="C16" s="111" t="s">
        <v>148</v>
      </c>
      <c r="D16" s="111" t="s">
        <v>44</v>
      </c>
      <c r="E16" s="89">
        <v>500</v>
      </c>
      <c r="F16" s="156">
        <v>0.4263888888888889</v>
      </c>
      <c r="G16" s="156">
        <v>0.45479166666666665</v>
      </c>
      <c r="H16" s="167">
        <v>0.0033796296296296296</v>
      </c>
      <c r="I16" s="157">
        <f t="shared" si="0"/>
        <v>0.02502314814814815</v>
      </c>
      <c r="J16" s="93">
        <f t="shared" si="1"/>
        <v>0</v>
      </c>
      <c r="K16" s="93">
        <f t="shared" si="2"/>
        <v>36</v>
      </c>
      <c r="L16" s="93">
        <f t="shared" si="3"/>
        <v>2</v>
      </c>
      <c r="M16" s="94">
        <f t="shared" si="4"/>
        <v>72.06666666666666</v>
      </c>
      <c r="N16" s="95">
        <v>0</v>
      </c>
      <c r="O16" s="96">
        <v>12.89</v>
      </c>
      <c r="P16" s="97">
        <v>0</v>
      </c>
      <c r="Q16" s="97">
        <v>0</v>
      </c>
      <c r="R16" s="98">
        <v>12.73</v>
      </c>
      <c r="S16" s="95">
        <v>12</v>
      </c>
      <c r="T16" s="96">
        <v>30.8</v>
      </c>
      <c r="U16" s="95">
        <v>0</v>
      </c>
      <c r="V16" s="96">
        <v>9.96</v>
      </c>
      <c r="W16" s="95">
        <v>0</v>
      </c>
      <c r="X16" s="96">
        <v>39.09</v>
      </c>
      <c r="Y16" s="99">
        <f t="shared" si="5"/>
        <v>189.5366666666667</v>
      </c>
      <c r="Z16" s="100">
        <f t="shared" si="6"/>
        <v>310.4633333333333</v>
      </c>
      <c r="AA16" s="61"/>
      <c r="AB16" s="61"/>
      <c r="AC16" s="33"/>
      <c r="AD16" s="33"/>
      <c r="AE16" s="33"/>
    </row>
    <row r="17" spans="1:31" ht="12.75">
      <c r="A17" s="86">
        <v>4</v>
      </c>
      <c r="B17" s="110">
        <v>50</v>
      </c>
      <c r="C17" s="111" t="s">
        <v>147</v>
      </c>
      <c r="D17" s="111" t="s">
        <v>44</v>
      </c>
      <c r="E17" s="89">
        <v>500</v>
      </c>
      <c r="F17" s="156">
        <v>0.42083333333333334</v>
      </c>
      <c r="G17" s="156">
        <v>0.4547685185185185</v>
      </c>
      <c r="H17" s="167">
        <v>0.0002546296296296296</v>
      </c>
      <c r="I17" s="157">
        <f t="shared" si="0"/>
        <v>0.03368055555555555</v>
      </c>
      <c r="J17" s="93">
        <f t="shared" si="1"/>
        <v>0</v>
      </c>
      <c r="K17" s="93">
        <f t="shared" si="2"/>
        <v>48</v>
      </c>
      <c r="L17" s="93">
        <f t="shared" si="3"/>
        <v>30</v>
      </c>
      <c r="M17" s="94">
        <f t="shared" si="4"/>
        <v>97</v>
      </c>
      <c r="N17" s="95">
        <v>0</v>
      </c>
      <c r="O17" s="96">
        <v>12.53</v>
      </c>
      <c r="P17" s="97">
        <v>0</v>
      </c>
      <c r="Q17" s="97">
        <v>0</v>
      </c>
      <c r="R17" s="98">
        <v>10.64</v>
      </c>
      <c r="S17" s="123">
        <v>0</v>
      </c>
      <c r="T17" s="96">
        <v>34.22</v>
      </c>
      <c r="U17" s="95">
        <v>0</v>
      </c>
      <c r="V17" s="96">
        <v>12.94</v>
      </c>
      <c r="W17" s="95">
        <v>0</v>
      </c>
      <c r="X17" s="96">
        <v>35.14</v>
      </c>
      <c r="Y17" s="99">
        <f t="shared" si="5"/>
        <v>202.46999999999997</v>
      </c>
      <c r="Z17" s="100">
        <f t="shared" si="6"/>
        <v>297.53000000000003</v>
      </c>
      <c r="AA17" s="61"/>
      <c r="AB17" s="61"/>
      <c r="AC17" s="33"/>
      <c r="AD17" s="33"/>
      <c r="AE17" s="33"/>
    </row>
    <row r="18" spans="1:31" ht="12.75">
      <c r="A18" s="86">
        <v>5</v>
      </c>
      <c r="B18" s="110">
        <v>20</v>
      </c>
      <c r="C18" s="111" t="s">
        <v>143</v>
      </c>
      <c r="D18" s="111" t="s">
        <v>66</v>
      </c>
      <c r="E18" s="89">
        <v>500</v>
      </c>
      <c r="F18" s="156">
        <v>0.39305555555555555</v>
      </c>
      <c r="G18" s="156">
        <v>0.42692129629629627</v>
      </c>
      <c r="H18" s="167">
        <v>0.0024421296296296296</v>
      </c>
      <c r="I18" s="157">
        <f t="shared" si="0"/>
        <v>0.0314236111111111</v>
      </c>
      <c r="J18" s="93">
        <f t="shared" si="1"/>
        <v>0</v>
      </c>
      <c r="K18" s="93">
        <f t="shared" si="2"/>
        <v>45</v>
      </c>
      <c r="L18" s="93">
        <f t="shared" si="3"/>
        <v>15</v>
      </c>
      <c r="M18" s="94">
        <f t="shared" si="4"/>
        <v>90.5</v>
      </c>
      <c r="N18" s="95">
        <v>0</v>
      </c>
      <c r="O18" s="96">
        <v>14.49</v>
      </c>
      <c r="P18" s="97">
        <v>2</v>
      </c>
      <c r="Q18" s="97">
        <v>0</v>
      </c>
      <c r="R18" s="98">
        <v>15.43</v>
      </c>
      <c r="S18" s="95">
        <v>0</v>
      </c>
      <c r="T18" s="96">
        <v>34.2</v>
      </c>
      <c r="U18" s="95">
        <v>0</v>
      </c>
      <c r="V18" s="96">
        <v>10.18</v>
      </c>
      <c r="W18" s="95">
        <v>0</v>
      </c>
      <c r="X18" s="96">
        <v>36.9</v>
      </c>
      <c r="Y18" s="99">
        <f t="shared" si="5"/>
        <v>203.70000000000002</v>
      </c>
      <c r="Z18" s="100">
        <f t="shared" si="6"/>
        <v>296.29999999999995</v>
      </c>
      <c r="AA18" s="61"/>
      <c r="AB18" s="102"/>
      <c r="AC18" s="33"/>
      <c r="AD18" s="33"/>
      <c r="AE18" s="33"/>
    </row>
    <row r="19" spans="1:31" ht="12.75">
      <c r="A19" s="86">
        <v>6</v>
      </c>
      <c r="B19" s="110">
        <v>74</v>
      </c>
      <c r="C19" s="111" t="s">
        <v>152</v>
      </c>
      <c r="D19" s="111" t="s">
        <v>105</v>
      </c>
      <c r="E19" s="89">
        <v>500</v>
      </c>
      <c r="F19" s="156">
        <v>0.44305555555555554</v>
      </c>
      <c r="G19" s="156">
        <v>0.46965277777777775</v>
      </c>
      <c r="H19" s="167">
        <v>0.0008912037037037037</v>
      </c>
      <c r="I19" s="157">
        <f t="shared" si="0"/>
        <v>0.025706018518518513</v>
      </c>
      <c r="J19" s="93">
        <f t="shared" si="1"/>
        <v>0</v>
      </c>
      <c r="K19" s="93">
        <f t="shared" si="2"/>
        <v>37</v>
      </c>
      <c r="L19" s="93">
        <f t="shared" si="3"/>
        <v>1</v>
      </c>
      <c r="M19" s="94">
        <f t="shared" si="4"/>
        <v>74.03333333333333</v>
      </c>
      <c r="N19" s="95">
        <v>2</v>
      </c>
      <c r="O19" s="96">
        <v>12.81</v>
      </c>
      <c r="P19" s="97">
        <v>4</v>
      </c>
      <c r="Q19" s="97">
        <v>0</v>
      </c>
      <c r="R19" s="98">
        <v>14.71</v>
      </c>
      <c r="S19" s="95">
        <v>0</v>
      </c>
      <c r="T19" s="96">
        <v>25.81</v>
      </c>
      <c r="U19" s="95">
        <v>30</v>
      </c>
      <c r="V19" s="96">
        <v>10.12</v>
      </c>
      <c r="W19" s="95">
        <v>0</v>
      </c>
      <c r="X19" s="96">
        <v>39.25</v>
      </c>
      <c r="Y19" s="99">
        <f t="shared" si="5"/>
        <v>212.73333333333335</v>
      </c>
      <c r="Z19" s="100">
        <f t="shared" si="6"/>
        <v>287.26666666666665</v>
      </c>
      <c r="AA19" s="61"/>
      <c r="AB19" s="61"/>
      <c r="AC19" s="33"/>
      <c r="AD19" s="33"/>
      <c r="AE19" s="33"/>
    </row>
    <row r="20" spans="1:31" ht="12.75">
      <c r="A20" s="86">
        <v>7</v>
      </c>
      <c r="B20" s="110">
        <v>90</v>
      </c>
      <c r="C20" s="111" t="s">
        <v>155</v>
      </c>
      <c r="D20" s="111" t="s">
        <v>156</v>
      </c>
      <c r="E20" s="89">
        <v>500</v>
      </c>
      <c r="F20" s="156">
        <v>0.4597222222222222</v>
      </c>
      <c r="G20" s="156">
        <v>0.4880787037037037</v>
      </c>
      <c r="H20" s="167">
        <v>0.0005208333333333333</v>
      </c>
      <c r="I20" s="157">
        <f t="shared" si="0"/>
        <v>0.027835648148148175</v>
      </c>
      <c r="J20" s="93">
        <f t="shared" si="1"/>
        <v>0</v>
      </c>
      <c r="K20" s="93">
        <f t="shared" si="2"/>
        <v>40</v>
      </c>
      <c r="L20" s="93">
        <f t="shared" si="3"/>
        <v>5</v>
      </c>
      <c r="M20" s="94">
        <f t="shared" si="4"/>
        <v>80.16666666666667</v>
      </c>
      <c r="N20" s="95">
        <v>0</v>
      </c>
      <c r="O20" s="96">
        <v>13.9</v>
      </c>
      <c r="P20" s="97">
        <v>0</v>
      </c>
      <c r="Q20" s="97">
        <v>0</v>
      </c>
      <c r="R20" s="98">
        <v>18.72</v>
      </c>
      <c r="S20" s="95">
        <v>20</v>
      </c>
      <c r="T20" s="96">
        <v>37.72</v>
      </c>
      <c r="U20" s="95">
        <v>0</v>
      </c>
      <c r="V20" s="96">
        <v>11.47</v>
      </c>
      <c r="W20" s="95">
        <v>0</v>
      </c>
      <c r="X20" s="96">
        <v>35.83</v>
      </c>
      <c r="Y20" s="99">
        <f t="shared" si="5"/>
        <v>217.80666666666667</v>
      </c>
      <c r="Z20" s="100">
        <f t="shared" si="6"/>
        <v>282.1933333333333</v>
      </c>
      <c r="AA20" s="61"/>
      <c r="AB20" s="61"/>
      <c r="AC20" s="33"/>
      <c r="AD20" s="33"/>
      <c r="AE20" s="33"/>
    </row>
    <row r="21" spans="1:31" ht="12.75">
      <c r="A21" s="86">
        <v>8</v>
      </c>
      <c r="B21" s="110">
        <v>35</v>
      </c>
      <c r="C21" s="111" t="s">
        <v>145</v>
      </c>
      <c r="D21" s="111" t="s">
        <v>78</v>
      </c>
      <c r="E21" s="89">
        <v>500</v>
      </c>
      <c r="F21" s="156">
        <v>0.40694444444444444</v>
      </c>
      <c r="G21" s="156">
        <v>0.4346412037037037</v>
      </c>
      <c r="H21" s="167">
        <v>0</v>
      </c>
      <c r="I21" s="157">
        <f t="shared" si="0"/>
        <v>0.02769675925925924</v>
      </c>
      <c r="J21" s="93">
        <f t="shared" si="1"/>
        <v>0</v>
      </c>
      <c r="K21" s="93">
        <f t="shared" si="2"/>
        <v>39</v>
      </c>
      <c r="L21" s="93">
        <f t="shared" si="3"/>
        <v>53</v>
      </c>
      <c r="M21" s="94">
        <f t="shared" si="4"/>
        <v>79.76666666666667</v>
      </c>
      <c r="N21" s="95">
        <v>0</v>
      </c>
      <c r="O21" s="96">
        <v>14.82</v>
      </c>
      <c r="P21" s="97">
        <v>2</v>
      </c>
      <c r="Q21" s="97">
        <v>0</v>
      </c>
      <c r="R21" s="98">
        <v>14.35</v>
      </c>
      <c r="S21" s="95">
        <v>10</v>
      </c>
      <c r="T21" s="96">
        <v>46.35</v>
      </c>
      <c r="U21" s="95">
        <v>0</v>
      </c>
      <c r="V21" s="96">
        <v>16.05</v>
      </c>
      <c r="W21" s="95">
        <v>0</v>
      </c>
      <c r="X21" s="96">
        <v>37.38</v>
      </c>
      <c r="Y21" s="99">
        <f t="shared" si="5"/>
        <v>220.71666666666667</v>
      </c>
      <c r="Z21" s="100">
        <f t="shared" si="6"/>
        <v>279.2833333333333</v>
      </c>
      <c r="AA21" s="61"/>
      <c r="AB21" s="61"/>
      <c r="AC21" s="33"/>
      <c r="AD21" s="33"/>
      <c r="AE21" s="33"/>
    </row>
    <row r="22" spans="1:31" ht="12.75">
      <c r="A22" s="86">
        <v>9</v>
      </c>
      <c r="B22" s="110">
        <v>26</v>
      </c>
      <c r="C22" s="111" t="s">
        <v>59</v>
      </c>
      <c r="D22" s="111" t="s">
        <v>60</v>
      </c>
      <c r="E22" s="89">
        <v>500</v>
      </c>
      <c r="F22" s="156">
        <v>0.39791666666666664</v>
      </c>
      <c r="G22" s="156">
        <v>0.4354398148148148</v>
      </c>
      <c r="H22" s="167">
        <v>0.0013773148148148147</v>
      </c>
      <c r="I22" s="157">
        <f t="shared" si="0"/>
        <v>0.03614583333333335</v>
      </c>
      <c r="J22" s="93">
        <f t="shared" si="1"/>
        <v>0</v>
      </c>
      <c r="K22" s="93">
        <f t="shared" si="2"/>
        <v>52</v>
      </c>
      <c r="L22" s="93">
        <f t="shared" si="3"/>
        <v>3</v>
      </c>
      <c r="M22" s="94">
        <f t="shared" si="4"/>
        <v>104.1</v>
      </c>
      <c r="N22" s="95">
        <v>0</v>
      </c>
      <c r="O22" s="96">
        <v>13.33</v>
      </c>
      <c r="P22" s="97">
        <v>0</v>
      </c>
      <c r="Q22" s="97">
        <v>0</v>
      </c>
      <c r="R22" s="98">
        <v>11.8</v>
      </c>
      <c r="S22" s="95">
        <v>10</v>
      </c>
      <c r="T22" s="96">
        <v>37.15</v>
      </c>
      <c r="U22" s="95">
        <v>0</v>
      </c>
      <c r="V22" s="96">
        <v>10.93</v>
      </c>
      <c r="W22" s="95">
        <v>0</v>
      </c>
      <c r="X22" s="96">
        <v>33.43</v>
      </c>
      <c r="Y22" s="99">
        <f t="shared" si="5"/>
        <v>220.74</v>
      </c>
      <c r="Z22" s="100">
        <f t="shared" si="6"/>
        <v>279.26</v>
      </c>
      <c r="AA22" s="61"/>
      <c r="AB22" s="61"/>
      <c r="AC22" s="33"/>
      <c r="AD22" s="33"/>
      <c r="AE22" s="33"/>
    </row>
    <row r="23" spans="1:31" ht="12.75">
      <c r="A23" s="86">
        <v>10</v>
      </c>
      <c r="B23" s="110">
        <v>96</v>
      </c>
      <c r="C23" s="111" t="s">
        <v>166</v>
      </c>
      <c r="D23" s="111" t="s">
        <v>167</v>
      </c>
      <c r="E23" s="89">
        <v>500</v>
      </c>
      <c r="F23" s="156">
        <v>0.5402777777777777</v>
      </c>
      <c r="G23" s="156">
        <v>0.5725578703703704</v>
      </c>
      <c r="H23" s="167">
        <v>0.0014930555555555556</v>
      </c>
      <c r="I23" s="157">
        <f t="shared" si="0"/>
        <v>0.030787037037037123</v>
      </c>
      <c r="J23" s="93">
        <f t="shared" si="1"/>
        <v>0</v>
      </c>
      <c r="K23" s="93">
        <f t="shared" si="2"/>
        <v>44</v>
      </c>
      <c r="L23" s="93">
        <f t="shared" si="3"/>
        <v>20</v>
      </c>
      <c r="M23" s="94">
        <f t="shared" si="4"/>
        <v>88.66666666666667</v>
      </c>
      <c r="N23" s="95">
        <v>0</v>
      </c>
      <c r="O23" s="96">
        <v>15.67</v>
      </c>
      <c r="P23" s="97">
        <v>0</v>
      </c>
      <c r="Q23" s="97">
        <v>0</v>
      </c>
      <c r="R23" s="98">
        <v>13.93</v>
      </c>
      <c r="S23" s="95">
        <v>10</v>
      </c>
      <c r="T23" s="96">
        <v>37.81</v>
      </c>
      <c r="U23" s="123">
        <v>0</v>
      </c>
      <c r="V23" s="96">
        <v>12.53</v>
      </c>
      <c r="W23" s="95">
        <v>0</v>
      </c>
      <c r="X23" s="96">
        <v>45.44</v>
      </c>
      <c r="Y23" s="99">
        <f t="shared" si="5"/>
        <v>224.04666666666668</v>
      </c>
      <c r="Z23" s="100">
        <f t="shared" si="6"/>
        <v>275.9533333333333</v>
      </c>
      <c r="AA23" s="61"/>
      <c r="AB23" s="61"/>
      <c r="AC23" s="33"/>
      <c r="AD23" s="33"/>
      <c r="AE23" s="33"/>
    </row>
    <row r="24" spans="1:31" ht="12.75">
      <c r="A24" s="86">
        <v>11</v>
      </c>
      <c r="B24" s="110">
        <v>166</v>
      </c>
      <c r="C24" s="111" t="s">
        <v>144</v>
      </c>
      <c r="D24" s="111" t="s">
        <v>144</v>
      </c>
      <c r="E24" s="89">
        <v>500</v>
      </c>
      <c r="F24" s="156">
        <v>0.3958333333333333</v>
      </c>
      <c r="G24" s="156">
        <v>0.4308564814814815</v>
      </c>
      <c r="H24" s="167">
        <v>0.0028587962962962963</v>
      </c>
      <c r="I24" s="157">
        <f t="shared" si="0"/>
        <v>0.03216435185185187</v>
      </c>
      <c r="J24" s="93">
        <f t="shared" si="1"/>
        <v>0</v>
      </c>
      <c r="K24" s="93">
        <f t="shared" si="2"/>
        <v>46</v>
      </c>
      <c r="L24" s="93">
        <f t="shared" si="3"/>
        <v>19</v>
      </c>
      <c r="M24" s="94">
        <f t="shared" si="4"/>
        <v>92.63333333333334</v>
      </c>
      <c r="N24" s="95">
        <v>0</v>
      </c>
      <c r="O24" s="96">
        <v>15.33</v>
      </c>
      <c r="P24" s="97">
        <v>0</v>
      </c>
      <c r="Q24" s="97">
        <v>0</v>
      </c>
      <c r="R24" s="98">
        <v>17.42</v>
      </c>
      <c r="S24" s="95">
        <v>0</v>
      </c>
      <c r="T24" s="96">
        <v>46.88</v>
      </c>
      <c r="U24" s="95">
        <v>10</v>
      </c>
      <c r="V24" s="96">
        <v>11.18</v>
      </c>
      <c r="W24" s="95">
        <v>0</v>
      </c>
      <c r="X24" s="96">
        <v>35.18</v>
      </c>
      <c r="Y24" s="99">
        <f t="shared" si="5"/>
        <v>228.62333333333336</v>
      </c>
      <c r="Z24" s="100">
        <f t="shared" si="6"/>
        <v>271.37666666666667</v>
      </c>
      <c r="AA24" s="61"/>
      <c r="AB24" s="61"/>
      <c r="AC24" s="33"/>
      <c r="AD24" s="33"/>
      <c r="AE24" s="33"/>
    </row>
    <row r="25" spans="1:31" ht="12.75" customHeight="1">
      <c r="A25" s="86">
        <v>12</v>
      </c>
      <c r="B25" s="110">
        <v>23</v>
      </c>
      <c r="C25" s="111" t="s">
        <v>141</v>
      </c>
      <c r="D25" s="111" t="s">
        <v>66</v>
      </c>
      <c r="E25" s="89">
        <v>500</v>
      </c>
      <c r="F25" s="156">
        <v>0.3763888888888889</v>
      </c>
      <c r="G25" s="156">
        <v>0.4076273148148148</v>
      </c>
      <c r="H25" s="167">
        <v>0</v>
      </c>
      <c r="I25" s="157">
        <f t="shared" si="0"/>
        <v>0.031238425925925906</v>
      </c>
      <c r="J25" s="93">
        <f t="shared" si="1"/>
        <v>0</v>
      </c>
      <c r="K25" s="93">
        <f t="shared" si="2"/>
        <v>44</v>
      </c>
      <c r="L25" s="93">
        <f t="shared" si="3"/>
        <v>59</v>
      </c>
      <c r="M25" s="94">
        <f t="shared" si="4"/>
        <v>89.96666666666667</v>
      </c>
      <c r="N25" s="95">
        <v>2</v>
      </c>
      <c r="O25" s="96">
        <v>13.7</v>
      </c>
      <c r="P25" s="97">
        <v>2</v>
      </c>
      <c r="Q25" s="97">
        <v>0</v>
      </c>
      <c r="R25" s="98">
        <v>18.15</v>
      </c>
      <c r="S25" s="95">
        <v>10</v>
      </c>
      <c r="T25" s="96">
        <v>39.3</v>
      </c>
      <c r="U25" s="95">
        <v>0</v>
      </c>
      <c r="V25" s="96">
        <v>12.18</v>
      </c>
      <c r="W25" s="95">
        <v>0</v>
      </c>
      <c r="X25" s="96">
        <v>42</v>
      </c>
      <c r="Y25" s="99">
        <f t="shared" si="5"/>
        <v>229.29666666666668</v>
      </c>
      <c r="Z25" s="100">
        <f t="shared" si="6"/>
        <v>270.7033333333333</v>
      </c>
      <c r="AA25" s="61"/>
      <c r="AB25" s="61"/>
      <c r="AC25" s="33"/>
      <c r="AD25" s="33"/>
      <c r="AE25" s="33"/>
    </row>
    <row r="26" spans="1:31" ht="12.75">
      <c r="A26" s="86">
        <v>13</v>
      </c>
      <c r="B26" s="110">
        <v>2</v>
      </c>
      <c r="C26" s="111" t="s">
        <v>159</v>
      </c>
      <c r="D26" s="111" t="s">
        <v>85</v>
      </c>
      <c r="E26" s="89">
        <v>500</v>
      </c>
      <c r="F26" s="156">
        <v>0.4708333333333333</v>
      </c>
      <c r="G26" s="156">
        <v>0.5097800925925926</v>
      </c>
      <c r="H26" s="167">
        <v>0.0005902777777777778</v>
      </c>
      <c r="I26" s="157">
        <f t="shared" si="0"/>
        <v>0.0383564814814815</v>
      </c>
      <c r="J26" s="93">
        <f t="shared" si="1"/>
        <v>0</v>
      </c>
      <c r="K26" s="93">
        <f t="shared" si="2"/>
        <v>55</v>
      </c>
      <c r="L26" s="93">
        <f t="shared" si="3"/>
        <v>14</v>
      </c>
      <c r="M26" s="94">
        <f t="shared" si="4"/>
        <v>110.46666666666667</v>
      </c>
      <c r="N26" s="95">
        <v>0</v>
      </c>
      <c r="O26" s="96">
        <v>14.27</v>
      </c>
      <c r="P26" s="97">
        <v>0</v>
      </c>
      <c r="Q26" s="97">
        <v>0</v>
      </c>
      <c r="R26" s="98">
        <v>15.41</v>
      </c>
      <c r="S26" s="95">
        <v>0</v>
      </c>
      <c r="T26" s="96">
        <v>42.63</v>
      </c>
      <c r="U26" s="95">
        <v>0</v>
      </c>
      <c r="V26" s="96">
        <v>11.44</v>
      </c>
      <c r="W26" s="95">
        <v>0</v>
      </c>
      <c r="X26" s="96">
        <v>39.46</v>
      </c>
      <c r="Y26" s="99">
        <f t="shared" si="5"/>
        <v>233.67666666666668</v>
      </c>
      <c r="Z26" s="100">
        <f t="shared" si="6"/>
        <v>266.3233333333333</v>
      </c>
      <c r="AA26" s="61"/>
      <c r="AB26" s="61"/>
      <c r="AC26" s="33"/>
      <c r="AD26" s="33"/>
      <c r="AE26" s="33"/>
    </row>
    <row r="27" spans="1:31" ht="12.75">
      <c r="A27" s="86">
        <v>14</v>
      </c>
      <c r="B27" s="110">
        <v>102</v>
      </c>
      <c r="C27" s="111" t="s">
        <v>161</v>
      </c>
      <c r="D27" s="111" t="s">
        <v>89</v>
      </c>
      <c r="E27" s="89">
        <v>500</v>
      </c>
      <c r="F27" s="156">
        <v>0.5041666666666667</v>
      </c>
      <c r="G27" s="156">
        <v>0.5389699074074074</v>
      </c>
      <c r="H27" s="167">
        <v>0.0038194444444444443</v>
      </c>
      <c r="I27" s="157">
        <f t="shared" si="0"/>
        <v>0.03098379629629626</v>
      </c>
      <c r="J27" s="93">
        <f t="shared" si="1"/>
        <v>0</v>
      </c>
      <c r="K27" s="93">
        <f t="shared" si="2"/>
        <v>44</v>
      </c>
      <c r="L27" s="93">
        <f t="shared" si="3"/>
        <v>37</v>
      </c>
      <c r="M27" s="94">
        <f t="shared" si="4"/>
        <v>89.23333333333333</v>
      </c>
      <c r="N27" s="95">
        <v>0</v>
      </c>
      <c r="O27" s="96">
        <v>15</v>
      </c>
      <c r="P27" s="97">
        <v>0</v>
      </c>
      <c r="Q27" s="97">
        <v>0</v>
      </c>
      <c r="R27" s="98">
        <v>12.77</v>
      </c>
      <c r="S27" s="123">
        <v>10</v>
      </c>
      <c r="T27" s="96">
        <v>42.97</v>
      </c>
      <c r="U27" s="95">
        <v>0</v>
      </c>
      <c r="V27" s="96">
        <v>20.64</v>
      </c>
      <c r="W27" s="95">
        <v>0</v>
      </c>
      <c r="X27" s="96">
        <v>45.14</v>
      </c>
      <c r="Y27" s="99">
        <f t="shared" si="5"/>
        <v>235.75333333333333</v>
      </c>
      <c r="Z27" s="100">
        <f t="shared" si="6"/>
        <v>264.24666666666667</v>
      </c>
      <c r="AA27" s="61"/>
      <c r="AB27" s="61"/>
      <c r="AC27" s="33"/>
      <c r="AD27" s="33"/>
      <c r="AE27" s="33"/>
    </row>
    <row r="28" spans="1:31" ht="12.75">
      <c r="A28" s="86">
        <v>15</v>
      </c>
      <c r="B28" s="110">
        <v>137</v>
      </c>
      <c r="C28" s="111" t="s">
        <v>157</v>
      </c>
      <c r="D28" s="111" t="s">
        <v>158</v>
      </c>
      <c r="E28" s="89">
        <v>500</v>
      </c>
      <c r="F28" s="156">
        <v>0.4652777777777778</v>
      </c>
      <c r="G28" s="156">
        <v>0.5066087962962963</v>
      </c>
      <c r="H28" s="167">
        <v>0</v>
      </c>
      <c r="I28" s="157">
        <f t="shared" si="0"/>
        <v>0.0413310185185185</v>
      </c>
      <c r="J28" s="93">
        <f t="shared" si="1"/>
        <v>0</v>
      </c>
      <c r="K28" s="93">
        <f t="shared" si="2"/>
        <v>59</v>
      </c>
      <c r="L28" s="93">
        <f t="shared" si="3"/>
        <v>31</v>
      </c>
      <c r="M28" s="94">
        <f t="shared" si="4"/>
        <v>119.03333333333333</v>
      </c>
      <c r="N28" s="95">
        <v>0</v>
      </c>
      <c r="O28" s="96">
        <v>13.91</v>
      </c>
      <c r="P28" s="97">
        <v>0</v>
      </c>
      <c r="Q28" s="97">
        <v>0</v>
      </c>
      <c r="R28" s="98">
        <v>13.3</v>
      </c>
      <c r="S28" s="95">
        <v>0</v>
      </c>
      <c r="T28" s="96">
        <v>39.37</v>
      </c>
      <c r="U28" s="95">
        <v>0</v>
      </c>
      <c r="V28" s="96">
        <v>12.4</v>
      </c>
      <c r="W28" s="95">
        <v>0</v>
      </c>
      <c r="X28" s="96">
        <v>39.25</v>
      </c>
      <c r="Y28" s="99">
        <f t="shared" si="5"/>
        <v>237.26333333333335</v>
      </c>
      <c r="Z28" s="100">
        <f t="shared" si="6"/>
        <v>262.7366666666667</v>
      </c>
      <c r="AA28" s="61"/>
      <c r="AB28" s="61"/>
      <c r="AC28" s="33"/>
      <c r="AD28" s="33"/>
      <c r="AE28" s="33"/>
    </row>
    <row r="29" spans="1:31" ht="12.75">
      <c r="A29" s="86">
        <v>16</v>
      </c>
      <c r="B29" s="110">
        <v>173</v>
      </c>
      <c r="C29" s="111" t="s">
        <v>121</v>
      </c>
      <c r="D29" s="111" t="s">
        <v>122</v>
      </c>
      <c r="E29" s="89">
        <v>500</v>
      </c>
      <c r="F29" s="156">
        <v>0.55</v>
      </c>
      <c r="G29" s="156">
        <v>0.5873495370370371</v>
      </c>
      <c r="H29" s="167">
        <v>0.0010300925925925926</v>
      </c>
      <c r="I29" s="157">
        <f t="shared" si="0"/>
        <v>0.03631944444444444</v>
      </c>
      <c r="J29" s="93">
        <f t="shared" si="1"/>
        <v>0</v>
      </c>
      <c r="K29" s="93">
        <f t="shared" si="2"/>
        <v>52</v>
      </c>
      <c r="L29" s="93">
        <f t="shared" si="3"/>
        <v>18</v>
      </c>
      <c r="M29" s="94">
        <f t="shared" si="4"/>
        <v>104.6</v>
      </c>
      <c r="N29" s="95">
        <v>0</v>
      </c>
      <c r="O29" s="96">
        <v>13.12</v>
      </c>
      <c r="P29" s="97">
        <v>2</v>
      </c>
      <c r="Q29" s="97">
        <v>0</v>
      </c>
      <c r="R29" s="98">
        <v>15.91</v>
      </c>
      <c r="S29" s="123">
        <v>20</v>
      </c>
      <c r="T29" s="96">
        <v>32.44</v>
      </c>
      <c r="U29" s="95">
        <v>0</v>
      </c>
      <c r="V29" s="96">
        <v>12.15</v>
      </c>
      <c r="W29" s="95">
        <v>0</v>
      </c>
      <c r="X29" s="96">
        <v>38.51</v>
      </c>
      <c r="Y29" s="99">
        <f t="shared" si="5"/>
        <v>238.73</v>
      </c>
      <c r="Z29" s="100">
        <f t="shared" si="6"/>
        <v>261.27</v>
      </c>
      <c r="AA29" s="61"/>
      <c r="AB29" s="61"/>
      <c r="AC29" s="33"/>
      <c r="AD29" s="33"/>
      <c r="AE29" s="33"/>
    </row>
    <row r="30" spans="1:31" ht="12.75">
      <c r="A30" s="86">
        <v>17</v>
      </c>
      <c r="B30" s="110">
        <v>156</v>
      </c>
      <c r="C30" s="111" t="s">
        <v>164</v>
      </c>
      <c r="D30" s="111" t="s">
        <v>74</v>
      </c>
      <c r="E30" s="89">
        <v>500</v>
      </c>
      <c r="F30" s="156">
        <v>0.5263888888888889</v>
      </c>
      <c r="G30" s="156">
        <v>0.5732291666666667</v>
      </c>
      <c r="H30" s="167">
        <v>0.0035416666666666665</v>
      </c>
      <c r="I30" s="157">
        <f t="shared" si="0"/>
        <v>0.04329861111111111</v>
      </c>
      <c r="J30" s="93">
        <f t="shared" si="1"/>
        <v>1</v>
      </c>
      <c r="K30" s="93">
        <f t="shared" si="2"/>
        <v>2</v>
      </c>
      <c r="L30" s="93">
        <f t="shared" si="3"/>
        <v>21</v>
      </c>
      <c r="M30" s="94">
        <f t="shared" si="4"/>
        <v>124.7</v>
      </c>
      <c r="N30" s="95">
        <v>5</v>
      </c>
      <c r="O30" s="96">
        <v>14.64</v>
      </c>
      <c r="P30" s="97">
        <v>2</v>
      </c>
      <c r="Q30" s="97">
        <v>0</v>
      </c>
      <c r="R30" s="98">
        <v>12.56</v>
      </c>
      <c r="S30" s="95">
        <v>10</v>
      </c>
      <c r="T30" s="96">
        <v>28.94</v>
      </c>
      <c r="U30" s="123">
        <v>0</v>
      </c>
      <c r="V30" s="96">
        <v>10.02</v>
      </c>
      <c r="W30" s="95">
        <v>0</v>
      </c>
      <c r="X30" s="96">
        <v>31.53</v>
      </c>
      <c r="Y30" s="99">
        <f t="shared" si="5"/>
        <v>239.39</v>
      </c>
      <c r="Z30" s="100">
        <f t="shared" si="6"/>
        <v>260.61</v>
      </c>
      <c r="AA30" s="61"/>
      <c r="AB30" s="61"/>
      <c r="AC30" s="33"/>
      <c r="AD30" s="33"/>
      <c r="AE30" s="33"/>
    </row>
    <row r="31" spans="1:26" s="33" customFormat="1" ht="12.75" customHeight="1">
      <c r="A31" s="86">
        <v>18</v>
      </c>
      <c r="B31" s="110">
        <v>152</v>
      </c>
      <c r="C31" s="111" t="s">
        <v>163</v>
      </c>
      <c r="D31" s="111" t="s">
        <v>102</v>
      </c>
      <c r="E31" s="89">
        <v>500</v>
      </c>
      <c r="F31" s="156">
        <v>0.5208333333333334</v>
      </c>
      <c r="G31" s="156">
        <v>0.5598842592592592</v>
      </c>
      <c r="H31" s="167">
        <v>0.0008564814814814815</v>
      </c>
      <c r="I31" s="157">
        <f t="shared" si="0"/>
        <v>0.03819444444444437</v>
      </c>
      <c r="J31" s="93">
        <f t="shared" si="1"/>
        <v>0</v>
      </c>
      <c r="K31" s="93">
        <f t="shared" si="2"/>
        <v>55</v>
      </c>
      <c r="L31" s="93">
        <f t="shared" si="3"/>
        <v>0</v>
      </c>
      <c r="M31" s="94">
        <f t="shared" si="4"/>
        <v>110</v>
      </c>
      <c r="N31" s="95">
        <v>4</v>
      </c>
      <c r="O31" s="96">
        <v>12.28</v>
      </c>
      <c r="P31" s="97">
        <v>2</v>
      </c>
      <c r="Q31" s="97">
        <v>0</v>
      </c>
      <c r="R31" s="98">
        <v>15.53</v>
      </c>
      <c r="S31" s="123">
        <v>10</v>
      </c>
      <c r="T31" s="96">
        <v>35.71</v>
      </c>
      <c r="U31" s="95">
        <v>0</v>
      </c>
      <c r="V31" s="96">
        <v>11.93</v>
      </c>
      <c r="W31" s="95">
        <v>0</v>
      </c>
      <c r="X31" s="96">
        <v>40.01</v>
      </c>
      <c r="Y31" s="99">
        <f t="shared" si="5"/>
        <v>241.46</v>
      </c>
      <c r="Z31" s="100">
        <f t="shared" si="6"/>
        <v>258.53999999999996</v>
      </c>
    </row>
    <row r="32" spans="1:26" s="33" customFormat="1" ht="12.75">
      <c r="A32" s="86">
        <v>19</v>
      </c>
      <c r="B32" s="110">
        <v>44</v>
      </c>
      <c r="C32" s="111" t="s">
        <v>146</v>
      </c>
      <c r="D32" s="111" t="s">
        <v>87</v>
      </c>
      <c r="E32" s="89">
        <v>500</v>
      </c>
      <c r="F32" s="156">
        <v>0.4152777777777778</v>
      </c>
      <c r="G32" s="156">
        <v>0.45231481481481484</v>
      </c>
      <c r="H32" s="167">
        <v>0.0021759259259259258</v>
      </c>
      <c r="I32" s="157">
        <f t="shared" si="0"/>
        <v>0.03486111111111111</v>
      </c>
      <c r="J32" s="93">
        <f t="shared" si="1"/>
        <v>0</v>
      </c>
      <c r="K32" s="93">
        <f t="shared" si="2"/>
        <v>50</v>
      </c>
      <c r="L32" s="93">
        <f t="shared" si="3"/>
        <v>12</v>
      </c>
      <c r="M32" s="94">
        <f t="shared" si="4"/>
        <v>100.4</v>
      </c>
      <c r="N32" s="95">
        <v>2</v>
      </c>
      <c r="O32" s="96">
        <v>14.04</v>
      </c>
      <c r="P32" s="97">
        <v>0</v>
      </c>
      <c r="Q32" s="97">
        <v>0</v>
      </c>
      <c r="R32" s="98">
        <v>15.8</v>
      </c>
      <c r="S32" s="95">
        <v>10</v>
      </c>
      <c r="T32" s="96">
        <v>39.54</v>
      </c>
      <c r="U32" s="95">
        <v>0</v>
      </c>
      <c r="V32" s="96">
        <v>11.87</v>
      </c>
      <c r="W32" s="95">
        <v>0</v>
      </c>
      <c r="X32" s="96">
        <v>53.25</v>
      </c>
      <c r="Y32" s="99">
        <f t="shared" si="5"/>
        <v>246.9</v>
      </c>
      <c r="Z32" s="100">
        <f t="shared" si="6"/>
        <v>253.1</v>
      </c>
    </row>
    <row r="33" spans="1:26" s="33" customFormat="1" ht="12.75">
      <c r="A33" s="86">
        <v>20</v>
      </c>
      <c r="B33" s="110">
        <v>80</v>
      </c>
      <c r="C33" s="111" t="s">
        <v>153</v>
      </c>
      <c r="D33" s="111" t="s">
        <v>46</v>
      </c>
      <c r="E33" s="89">
        <v>500</v>
      </c>
      <c r="F33" s="156">
        <v>0.4486111111111111</v>
      </c>
      <c r="G33" s="156">
        <v>0.49961805555555555</v>
      </c>
      <c r="H33" s="167">
        <v>0.0006828703703703704</v>
      </c>
      <c r="I33" s="157">
        <f t="shared" si="0"/>
        <v>0.050324074074074056</v>
      </c>
      <c r="J33" s="93">
        <f t="shared" si="1"/>
        <v>1</v>
      </c>
      <c r="K33" s="93">
        <f t="shared" si="2"/>
        <v>12</v>
      </c>
      <c r="L33" s="93">
        <f t="shared" si="3"/>
        <v>28</v>
      </c>
      <c r="M33" s="94">
        <f t="shared" si="4"/>
        <v>144.93333333333334</v>
      </c>
      <c r="N33" s="95">
        <v>0</v>
      </c>
      <c r="O33" s="96">
        <v>13.38</v>
      </c>
      <c r="P33" s="97">
        <v>0</v>
      </c>
      <c r="Q33" s="97">
        <v>0</v>
      </c>
      <c r="R33" s="98">
        <v>14.01</v>
      </c>
      <c r="S33" s="95">
        <v>0</v>
      </c>
      <c r="T33" s="96">
        <v>28.23</v>
      </c>
      <c r="U33" s="95">
        <v>0</v>
      </c>
      <c r="V33" s="96">
        <v>9.32</v>
      </c>
      <c r="W33" s="95">
        <v>0</v>
      </c>
      <c r="X33" s="96">
        <v>38.88</v>
      </c>
      <c r="Y33" s="99">
        <f t="shared" si="5"/>
        <v>248.7533333333333</v>
      </c>
      <c r="Z33" s="100">
        <f t="shared" si="6"/>
        <v>251.2466666666667</v>
      </c>
    </row>
    <row r="34" spans="1:26" s="33" customFormat="1" ht="12.75">
      <c r="A34" s="86">
        <v>21</v>
      </c>
      <c r="B34" s="110">
        <v>179</v>
      </c>
      <c r="C34" s="111" t="s">
        <v>169</v>
      </c>
      <c r="D34" s="111" t="s">
        <v>89</v>
      </c>
      <c r="E34" s="89">
        <v>500</v>
      </c>
      <c r="F34" s="156">
        <v>0.5583333333333333</v>
      </c>
      <c r="G34" s="156">
        <v>0.6082523148148148</v>
      </c>
      <c r="H34" s="167">
        <v>0</v>
      </c>
      <c r="I34" s="157">
        <f t="shared" si="0"/>
        <v>0.04991898148148144</v>
      </c>
      <c r="J34" s="93">
        <f t="shared" si="1"/>
        <v>1</v>
      </c>
      <c r="K34" s="93">
        <f t="shared" si="2"/>
        <v>11</v>
      </c>
      <c r="L34" s="93">
        <f t="shared" si="3"/>
        <v>53</v>
      </c>
      <c r="M34" s="94">
        <f t="shared" si="4"/>
        <v>143.76666666666668</v>
      </c>
      <c r="N34" s="95">
        <v>0</v>
      </c>
      <c r="O34" s="96">
        <v>12.74</v>
      </c>
      <c r="P34" s="97">
        <v>0</v>
      </c>
      <c r="Q34" s="97">
        <v>0</v>
      </c>
      <c r="R34" s="98">
        <v>17.76</v>
      </c>
      <c r="S34" s="123">
        <v>0</v>
      </c>
      <c r="T34" s="96">
        <v>37.03</v>
      </c>
      <c r="U34" s="95">
        <v>0</v>
      </c>
      <c r="V34" s="96">
        <v>11.06</v>
      </c>
      <c r="W34" s="95">
        <v>0</v>
      </c>
      <c r="X34" s="96">
        <v>39.03</v>
      </c>
      <c r="Y34" s="99">
        <f t="shared" si="5"/>
        <v>261.38666666666666</v>
      </c>
      <c r="Z34" s="100">
        <f t="shared" si="6"/>
        <v>238.61333333333334</v>
      </c>
    </row>
    <row r="35" spans="1:26" s="33" customFormat="1" ht="12.75">
      <c r="A35" s="86">
        <v>22</v>
      </c>
      <c r="B35" s="110">
        <v>177</v>
      </c>
      <c r="C35" s="111" t="s">
        <v>168</v>
      </c>
      <c r="D35" s="111" t="s">
        <v>54</v>
      </c>
      <c r="E35" s="89">
        <v>500</v>
      </c>
      <c r="F35" s="156">
        <v>0.5555555555555556</v>
      </c>
      <c r="G35" s="156">
        <v>0.6057175925925926</v>
      </c>
      <c r="H35" s="167">
        <v>0</v>
      </c>
      <c r="I35" s="157">
        <f t="shared" si="0"/>
        <v>0.05016203703703703</v>
      </c>
      <c r="J35" s="93">
        <f t="shared" si="1"/>
        <v>1</v>
      </c>
      <c r="K35" s="93">
        <f t="shared" si="2"/>
        <v>12</v>
      </c>
      <c r="L35" s="93">
        <f t="shared" si="3"/>
        <v>14</v>
      </c>
      <c r="M35" s="94">
        <f t="shared" si="4"/>
        <v>144.46666666666667</v>
      </c>
      <c r="N35" s="95">
        <v>0</v>
      </c>
      <c r="O35" s="96">
        <v>14.42</v>
      </c>
      <c r="P35" s="97">
        <v>0</v>
      </c>
      <c r="Q35" s="97">
        <v>0</v>
      </c>
      <c r="R35" s="98">
        <v>13.78</v>
      </c>
      <c r="S35" s="123">
        <v>0</v>
      </c>
      <c r="T35" s="96">
        <v>42.88</v>
      </c>
      <c r="U35" s="95">
        <v>0</v>
      </c>
      <c r="V35" s="96">
        <v>12.4</v>
      </c>
      <c r="W35" s="95">
        <v>0</v>
      </c>
      <c r="X35" s="96">
        <v>37.65</v>
      </c>
      <c r="Y35" s="99">
        <f t="shared" si="5"/>
        <v>265.59666666666664</v>
      </c>
      <c r="Z35" s="100">
        <f t="shared" si="6"/>
        <v>234.40333333333336</v>
      </c>
    </row>
    <row r="36" spans="1:26" s="33" customFormat="1" ht="12.75">
      <c r="A36" s="86">
        <v>23</v>
      </c>
      <c r="B36" s="110">
        <v>132</v>
      </c>
      <c r="C36" s="111" t="s">
        <v>160</v>
      </c>
      <c r="D36" s="111" t="s">
        <v>156</v>
      </c>
      <c r="E36" s="89">
        <v>500</v>
      </c>
      <c r="F36" s="156">
        <v>0.5</v>
      </c>
      <c r="G36" s="156">
        <v>0.5275</v>
      </c>
      <c r="H36" s="167">
        <v>0</v>
      </c>
      <c r="I36" s="157">
        <f t="shared" si="0"/>
        <v>0.02749999999999997</v>
      </c>
      <c r="J36" s="93">
        <f t="shared" si="1"/>
        <v>0</v>
      </c>
      <c r="K36" s="93">
        <f t="shared" si="2"/>
        <v>39</v>
      </c>
      <c r="L36" s="93">
        <f t="shared" si="3"/>
        <v>36</v>
      </c>
      <c r="M36" s="94">
        <f t="shared" si="4"/>
        <v>79.2</v>
      </c>
      <c r="N36" s="95">
        <v>0</v>
      </c>
      <c r="O36" s="96">
        <v>14.55</v>
      </c>
      <c r="P36" s="97">
        <v>0</v>
      </c>
      <c r="Q36" s="97">
        <v>0</v>
      </c>
      <c r="R36" s="98">
        <v>13.71</v>
      </c>
      <c r="S36" s="123">
        <v>10</v>
      </c>
      <c r="T36" s="96">
        <v>105.65</v>
      </c>
      <c r="U36" s="95">
        <v>0</v>
      </c>
      <c r="V36" s="96">
        <v>15.11</v>
      </c>
      <c r="W36" s="95">
        <v>0</v>
      </c>
      <c r="X36" s="96">
        <v>38.52</v>
      </c>
      <c r="Y36" s="99">
        <f t="shared" si="5"/>
        <v>276.74</v>
      </c>
      <c r="Z36" s="100">
        <f t="shared" si="6"/>
        <v>223.26</v>
      </c>
    </row>
    <row r="37" spans="1:26" ht="12.75">
      <c r="A37" s="86">
        <v>24</v>
      </c>
      <c r="B37" s="110">
        <v>84</v>
      </c>
      <c r="C37" s="111" t="s">
        <v>154</v>
      </c>
      <c r="D37" s="111" t="s">
        <v>154</v>
      </c>
      <c r="E37" s="89">
        <v>500</v>
      </c>
      <c r="F37" s="156">
        <v>0.45416666666666666</v>
      </c>
      <c r="G37" s="156">
        <v>0.5130324074074074</v>
      </c>
      <c r="H37" s="167">
        <v>0.002476851851851852</v>
      </c>
      <c r="I37" s="157">
        <f t="shared" si="0"/>
        <v>0.05638888888888889</v>
      </c>
      <c r="J37" s="93">
        <f t="shared" si="1"/>
        <v>1</v>
      </c>
      <c r="K37" s="93">
        <f t="shared" si="2"/>
        <v>21</v>
      </c>
      <c r="L37" s="93">
        <f t="shared" si="3"/>
        <v>12</v>
      </c>
      <c r="M37" s="94">
        <f t="shared" si="4"/>
        <v>162.4</v>
      </c>
      <c r="N37" s="95">
        <v>0</v>
      </c>
      <c r="O37" s="96">
        <v>13.46</v>
      </c>
      <c r="P37" s="97">
        <v>0</v>
      </c>
      <c r="Q37" s="97">
        <v>0</v>
      </c>
      <c r="R37" s="98">
        <v>16.88</v>
      </c>
      <c r="S37" s="123">
        <v>0</v>
      </c>
      <c r="T37" s="96">
        <v>53.12</v>
      </c>
      <c r="U37" s="95">
        <v>0</v>
      </c>
      <c r="V37" s="96">
        <v>12.1</v>
      </c>
      <c r="W37" s="95">
        <v>0</v>
      </c>
      <c r="X37" s="96">
        <v>41.41</v>
      </c>
      <c r="Y37" s="99">
        <f t="shared" si="5"/>
        <v>299.37</v>
      </c>
      <c r="Z37" s="100">
        <f t="shared" si="6"/>
        <v>200.63</v>
      </c>
    </row>
    <row r="38" spans="1:26" ht="12.75">
      <c r="A38" s="86">
        <v>25</v>
      </c>
      <c r="B38" s="110">
        <v>68</v>
      </c>
      <c r="C38" s="111" t="s">
        <v>151</v>
      </c>
      <c r="D38" s="111" t="s">
        <v>111</v>
      </c>
      <c r="E38" s="89">
        <v>500</v>
      </c>
      <c r="F38" s="156">
        <v>0.4375</v>
      </c>
      <c r="G38" s="156">
        <v>0.508275462962963</v>
      </c>
      <c r="H38" s="167">
        <v>0.0053125</v>
      </c>
      <c r="I38" s="157">
        <f t="shared" si="0"/>
        <v>0.065462962962963</v>
      </c>
      <c r="J38" s="93">
        <f t="shared" si="1"/>
        <v>1</v>
      </c>
      <c r="K38" s="93">
        <f t="shared" si="2"/>
        <v>34</v>
      </c>
      <c r="L38" s="93">
        <f t="shared" si="3"/>
        <v>16</v>
      </c>
      <c r="M38" s="94">
        <f t="shared" si="4"/>
        <v>188.53333333333333</v>
      </c>
      <c r="N38" s="95">
        <v>2</v>
      </c>
      <c r="O38" s="96">
        <v>13.75</v>
      </c>
      <c r="P38" s="97">
        <v>0</v>
      </c>
      <c r="Q38" s="97">
        <v>0</v>
      </c>
      <c r="R38" s="98">
        <v>16.68</v>
      </c>
      <c r="S38" s="95">
        <v>0</v>
      </c>
      <c r="T38" s="96">
        <v>51.81</v>
      </c>
      <c r="U38" s="95">
        <v>0</v>
      </c>
      <c r="V38" s="96">
        <v>12.14</v>
      </c>
      <c r="W38" s="95">
        <v>0</v>
      </c>
      <c r="X38" s="96">
        <v>47.03</v>
      </c>
      <c r="Y38" s="99">
        <f t="shared" si="5"/>
        <v>331.94333333333327</v>
      </c>
      <c r="Z38" s="100">
        <f t="shared" si="6"/>
        <v>168.05666666666673</v>
      </c>
    </row>
    <row r="39" spans="1:26" ht="12.75">
      <c r="A39" s="86">
        <v>26</v>
      </c>
      <c r="B39" s="110">
        <v>114</v>
      </c>
      <c r="C39" s="111" t="s">
        <v>69</v>
      </c>
      <c r="D39" s="111" t="s">
        <v>70</v>
      </c>
      <c r="E39" s="89">
        <v>500</v>
      </c>
      <c r="F39" s="156">
        <v>0.48194444444444445</v>
      </c>
      <c r="G39" s="156">
        <v>0.555</v>
      </c>
      <c r="H39" s="167">
        <v>0.0015972222222222223</v>
      </c>
      <c r="I39" s="157">
        <f t="shared" si="0"/>
        <v>0.07145833333333337</v>
      </c>
      <c r="J39" s="93">
        <f t="shared" si="1"/>
        <v>1</v>
      </c>
      <c r="K39" s="93">
        <f t="shared" si="2"/>
        <v>42</v>
      </c>
      <c r="L39" s="93">
        <f t="shared" si="3"/>
        <v>54</v>
      </c>
      <c r="M39" s="94">
        <f t="shared" si="4"/>
        <v>205.8</v>
      </c>
      <c r="N39" s="95">
        <v>0</v>
      </c>
      <c r="O39" s="96">
        <v>13.19</v>
      </c>
      <c r="P39" s="97">
        <v>2</v>
      </c>
      <c r="Q39" s="97">
        <v>0</v>
      </c>
      <c r="R39" s="98">
        <v>18.67</v>
      </c>
      <c r="S39" s="95">
        <v>0</v>
      </c>
      <c r="T39" s="96">
        <v>35.42</v>
      </c>
      <c r="U39" s="95">
        <v>0</v>
      </c>
      <c r="V39" s="96">
        <v>14.48</v>
      </c>
      <c r="W39" s="95">
        <v>0</v>
      </c>
      <c r="X39" s="96">
        <v>46.12</v>
      </c>
      <c r="Y39" s="99">
        <f t="shared" si="5"/>
        <v>335.68000000000006</v>
      </c>
      <c r="Z39" s="100">
        <f t="shared" si="6"/>
        <v>164.31999999999994</v>
      </c>
    </row>
    <row r="40" spans="1:26" ht="12.75">
      <c r="A40" s="86">
        <v>27</v>
      </c>
      <c r="B40" s="110">
        <v>147</v>
      </c>
      <c r="C40" s="111" t="s">
        <v>162</v>
      </c>
      <c r="D40" s="111" t="s">
        <v>72</v>
      </c>
      <c r="E40" s="89">
        <v>500</v>
      </c>
      <c r="F40" s="156">
        <v>0.5138888888888888</v>
      </c>
      <c r="G40" s="156">
        <v>0.5998958333333333</v>
      </c>
      <c r="H40" s="167">
        <v>0.0004861111111111111</v>
      </c>
      <c r="I40" s="157">
        <f t="shared" si="0"/>
        <v>0.08552083333333334</v>
      </c>
      <c r="J40" s="93">
        <f t="shared" si="1"/>
        <v>2</v>
      </c>
      <c r="K40" s="93">
        <f t="shared" si="2"/>
        <v>3</v>
      </c>
      <c r="L40" s="93">
        <f t="shared" si="3"/>
        <v>9</v>
      </c>
      <c r="M40" s="94">
        <f t="shared" si="4"/>
        <v>246.3</v>
      </c>
      <c r="N40" s="95">
        <v>2</v>
      </c>
      <c r="O40" s="96">
        <v>13.28</v>
      </c>
      <c r="P40" s="97">
        <v>2</v>
      </c>
      <c r="Q40" s="97">
        <v>14</v>
      </c>
      <c r="R40" s="98">
        <v>12.94</v>
      </c>
      <c r="S40" s="123">
        <v>20</v>
      </c>
      <c r="T40" s="96">
        <v>30.97</v>
      </c>
      <c r="U40" s="95">
        <v>0</v>
      </c>
      <c r="V40" s="96">
        <v>11.75</v>
      </c>
      <c r="W40" s="95">
        <v>0</v>
      </c>
      <c r="X40" s="96">
        <v>34.64</v>
      </c>
      <c r="Y40" s="99">
        <f t="shared" si="5"/>
        <v>387.88</v>
      </c>
      <c r="Z40" s="100">
        <f t="shared" si="6"/>
        <v>112.12</v>
      </c>
    </row>
    <row r="41" spans="1:26" ht="12.75">
      <c r="A41" s="86" t="s">
        <v>244</v>
      </c>
      <c r="B41" s="110">
        <v>141</v>
      </c>
      <c r="C41" s="111" t="s">
        <v>245</v>
      </c>
      <c r="D41" s="111" t="s">
        <v>102</v>
      </c>
      <c r="E41" s="89">
        <v>500</v>
      </c>
      <c r="F41" s="156">
        <v>0.5069444444444444</v>
      </c>
      <c r="G41" s="156">
        <v>0.5434143518518518</v>
      </c>
      <c r="H41" s="167">
        <v>0.004421296296296296</v>
      </c>
      <c r="I41" s="157">
        <f t="shared" si="0"/>
        <v>0.03204861111111111</v>
      </c>
      <c r="J41" s="93">
        <f t="shared" si="1"/>
        <v>0</v>
      </c>
      <c r="K41" s="93">
        <f t="shared" si="2"/>
        <v>46</v>
      </c>
      <c r="L41" s="93">
        <f t="shared" si="3"/>
        <v>9</v>
      </c>
      <c r="M41" s="94">
        <f t="shared" si="4"/>
        <v>92.3</v>
      </c>
      <c r="N41" s="95">
        <v>0</v>
      </c>
      <c r="O41" s="96">
        <v>14.43</v>
      </c>
      <c r="P41" s="97">
        <v>0</v>
      </c>
      <c r="Q41" s="97">
        <v>0</v>
      </c>
      <c r="R41" s="98">
        <v>15.19</v>
      </c>
      <c r="S41" s="95">
        <v>0</v>
      </c>
      <c r="T41" s="96">
        <v>41.53</v>
      </c>
      <c r="U41" s="95">
        <v>0</v>
      </c>
      <c r="V41" s="96">
        <v>15.03</v>
      </c>
      <c r="W41" s="95">
        <v>0</v>
      </c>
      <c r="X41" s="96">
        <v>39.58</v>
      </c>
      <c r="Y41" s="99">
        <f t="shared" si="5"/>
        <v>218.06</v>
      </c>
      <c r="Z41" s="100" t="s">
        <v>244</v>
      </c>
    </row>
    <row r="42" spans="1:26" ht="12.75">
      <c r="A42" s="86" t="s">
        <v>246</v>
      </c>
      <c r="B42" s="110">
        <v>160</v>
      </c>
      <c r="C42" s="111" t="s">
        <v>165</v>
      </c>
      <c r="D42" s="111" t="s">
        <v>54</v>
      </c>
      <c r="E42" s="89">
        <v>500</v>
      </c>
      <c r="F42" s="156">
        <v>0</v>
      </c>
      <c r="G42" s="156">
        <v>0</v>
      </c>
      <c r="H42" s="167">
        <v>0</v>
      </c>
      <c r="I42" s="157">
        <f t="shared" si="0"/>
        <v>0</v>
      </c>
      <c r="J42" s="93">
        <f t="shared" si="1"/>
        <v>0</v>
      </c>
      <c r="K42" s="93">
        <f t="shared" si="2"/>
        <v>0</v>
      </c>
      <c r="L42" s="93">
        <f t="shared" si="3"/>
        <v>0</v>
      </c>
      <c r="M42" s="94">
        <f t="shared" si="4"/>
        <v>0</v>
      </c>
      <c r="N42" s="95">
        <v>0</v>
      </c>
      <c r="O42" s="96">
        <v>0</v>
      </c>
      <c r="P42" s="97">
        <v>0</v>
      </c>
      <c r="Q42" s="97">
        <v>0</v>
      </c>
      <c r="R42" s="98">
        <v>0</v>
      </c>
      <c r="S42" s="123">
        <v>0</v>
      </c>
      <c r="T42" s="96">
        <v>0</v>
      </c>
      <c r="U42" s="95">
        <v>0</v>
      </c>
      <c r="V42" s="96">
        <v>0</v>
      </c>
      <c r="W42" s="95">
        <v>0</v>
      </c>
      <c r="X42" s="96">
        <v>0</v>
      </c>
      <c r="Y42" s="99">
        <f t="shared" si="5"/>
        <v>0</v>
      </c>
      <c r="Z42" s="100">
        <v>0</v>
      </c>
    </row>
  </sheetData>
  <sheetProtection selectLockedCells="1" selectUnlockedCells="1"/>
  <mergeCells count="14">
    <mergeCell ref="G11:G12"/>
    <mergeCell ref="H11:H12"/>
    <mergeCell ref="I11:I12"/>
    <mergeCell ref="N11:O12"/>
    <mergeCell ref="P11:P12"/>
    <mergeCell ref="Q11:R12"/>
    <mergeCell ref="S11:T12"/>
    <mergeCell ref="U11:V12"/>
    <mergeCell ref="W11:X12"/>
    <mergeCell ref="N10:O10"/>
    <mergeCell ref="Q10:R10"/>
    <mergeCell ref="S10:T10"/>
    <mergeCell ref="U10:V10"/>
    <mergeCell ref="W10:X10"/>
  </mergeCells>
  <printOptions/>
  <pageMargins left="0.3597222222222222" right="0.5" top="0.4597222222222222" bottom="0.5701388888888889" header="0.5118055555555555" footer="0.5118055555555555"/>
  <pageSetup fitToHeight="2" fitToWidth="1"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F45"/>
  <sheetViews>
    <sheetView view="pageBreakPreview" zoomScaleSheetLayoutView="100" zoomScalePageLayoutView="0" workbookViewId="0" topLeftCell="A1">
      <selection activeCell="H51" sqref="H51"/>
    </sheetView>
  </sheetViews>
  <sheetFormatPr defaultColWidth="9.00390625" defaultRowHeight="12.75"/>
  <cols>
    <col min="1" max="1" width="7.375" style="1" customWidth="1"/>
    <col min="2" max="2" width="7.00390625" style="1" customWidth="1"/>
    <col min="3" max="3" width="16.625" style="1" customWidth="1"/>
    <col min="4" max="4" width="13.75390625" style="1" customWidth="1"/>
    <col min="5" max="5" width="5.75390625" style="1" customWidth="1"/>
    <col min="6" max="6" width="11.25390625" style="158" customWidth="1"/>
    <col min="7" max="7" width="11.625" style="158" customWidth="1"/>
    <col min="8" max="8" width="11.00390625" style="3" customWidth="1"/>
    <col min="9" max="9" width="11.625" style="158" customWidth="1"/>
    <col min="10" max="12" width="0" style="5" hidden="1" customWidth="1"/>
    <col min="13" max="13" width="8.75390625" style="6" customWidth="1"/>
    <col min="14" max="15" width="5.75390625" style="1" customWidth="1"/>
    <col min="16" max="16" width="8.125" style="1" customWidth="1"/>
    <col min="17" max="17" width="5.75390625" style="7" customWidth="1"/>
    <col min="18" max="24" width="5.75390625" style="1" customWidth="1"/>
    <col min="25" max="25" width="10.00390625" style="1" customWidth="1"/>
    <col min="26" max="26" width="9.625" style="1" customWidth="1"/>
  </cols>
  <sheetData>
    <row r="1" spans="2:26" ht="17.25">
      <c r="B1" s="9"/>
      <c r="C1" s="9"/>
      <c r="D1" s="9"/>
      <c r="E1" s="9"/>
      <c r="F1" s="148"/>
      <c r="G1" s="148"/>
      <c r="H1" s="10"/>
      <c r="I1" s="148"/>
      <c r="J1" s="12"/>
      <c r="K1" s="12"/>
      <c r="L1" s="12"/>
      <c r="M1" s="13"/>
      <c r="N1" s="8"/>
      <c r="O1" s="14"/>
      <c r="P1" s="8"/>
      <c r="Q1" s="15"/>
      <c r="R1" s="15"/>
      <c r="S1" s="8"/>
      <c r="T1" s="8"/>
      <c r="U1" s="8"/>
      <c r="V1" s="8"/>
      <c r="W1" s="8"/>
      <c r="X1" s="8"/>
      <c r="Y1" s="8"/>
      <c r="Z1" s="8"/>
    </row>
    <row r="2" spans="1:32" ht="18.75">
      <c r="A2" s="40"/>
      <c r="B2" s="17"/>
      <c r="C2" s="17"/>
      <c r="D2" s="18"/>
      <c r="E2" s="9"/>
      <c r="F2" s="148"/>
      <c r="G2" s="148"/>
      <c r="H2" s="10"/>
      <c r="I2" s="149" t="s">
        <v>0</v>
      </c>
      <c r="J2" s="20"/>
      <c r="K2" s="20"/>
      <c r="L2" s="20"/>
      <c r="M2" s="21"/>
      <c r="N2" s="22"/>
      <c r="O2" s="23"/>
      <c r="P2" s="24"/>
      <c r="Q2" s="24"/>
      <c r="R2" s="24"/>
      <c r="S2" s="24"/>
      <c r="T2" s="24"/>
      <c r="U2" s="24"/>
      <c r="V2" s="8"/>
      <c r="W2" s="8"/>
      <c r="X2" s="8"/>
      <c r="Y2" s="8"/>
      <c r="Z2" s="8"/>
      <c r="AA2" s="33"/>
      <c r="AB2" s="33"/>
      <c r="AC2" s="33"/>
      <c r="AD2" s="33"/>
      <c r="AE2" s="33"/>
      <c r="AF2" s="33"/>
    </row>
    <row r="3" spans="1:32" ht="15.75">
      <c r="A3" s="40"/>
      <c r="B3" s="8"/>
      <c r="C3" s="8"/>
      <c r="D3" s="8"/>
      <c r="E3" s="8"/>
      <c r="F3" s="150"/>
      <c r="G3" s="150"/>
      <c r="H3" s="27"/>
      <c r="I3" s="149" t="s">
        <v>1</v>
      </c>
      <c r="J3" s="28"/>
      <c r="K3" s="28"/>
      <c r="L3" s="28"/>
      <c r="M3" s="29"/>
      <c r="N3" s="30"/>
      <c r="O3" s="31"/>
      <c r="P3" s="8"/>
      <c r="Q3" s="8"/>
      <c r="R3" s="32"/>
      <c r="S3" s="8"/>
      <c r="T3" s="8"/>
      <c r="U3" s="8"/>
      <c r="V3" s="8"/>
      <c r="W3" s="8"/>
      <c r="X3" s="8"/>
      <c r="Y3" s="8"/>
      <c r="Z3" s="8"/>
      <c r="AA3" s="33"/>
      <c r="AB3" s="33"/>
      <c r="AC3" s="33"/>
      <c r="AD3" s="33"/>
      <c r="AE3" s="33"/>
      <c r="AF3" s="33"/>
    </row>
    <row r="4" spans="1:32" ht="15.75">
      <c r="A4" s="40"/>
      <c r="B4" s="8"/>
      <c r="C4" s="8"/>
      <c r="D4" s="8"/>
      <c r="E4" s="8"/>
      <c r="F4" s="150"/>
      <c r="G4" s="150"/>
      <c r="H4" s="27"/>
      <c r="I4" s="149" t="s">
        <v>2</v>
      </c>
      <c r="J4" s="28"/>
      <c r="K4" s="28"/>
      <c r="L4" s="28"/>
      <c r="M4" s="34"/>
      <c r="N4" s="30"/>
      <c r="O4" s="31"/>
      <c r="P4" s="35"/>
      <c r="Q4" s="36"/>
      <c r="R4" s="8"/>
      <c r="S4" s="8"/>
      <c r="T4" s="35"/>
      <c r="U4" s="8"/>
      <c r="V4" s="8"/>
      <c r="W4" s="8"/>
      <c r="X4" s="8"/>
      <c r="Y4" s="8"/>
      <c r="Z4" s="8"/>
      <c r="AA4" s="33"/>
      <c r="AB4" s="33"/>
      <c r="AC4" s="33"/>
      <c r="AD4" s="33"/>
      <c r="AE4" s="33"/>
      <c r="AF4" s="33"/>
    </row>
    <row r="5" spans="1:32" ht="15.75">
      <c r="A5" s="40"/>
      <c r="B5" s="8"/>
      <c r="C5" s="8"/>
      <c r="D5" s="8"/>
      <c r="E5" s="8"/>
      <c r="F5" s="150"/>
      <c r="G5" s="150"/>
      <c r="H5" s="27"/>
      <c r="I5" s="150"/>
      <c r="J5" s="38"/>
      <c r="K5" s="38"/>
      <c r="L5" s="38"/>
      <c r="M5" s="39"/>
      <c r="N5" s="8"/>
      <c r="O5" s="14"/>
      <c r="P5" s="8"/>
      <c r="Q5" s="8"/>
      <c r="R5" s="32"/>
      <c r="S5" s="8"/>
      <c r="T5" s="8"/>
      <c r="U5" s="8"/>
      <c r="V5" s="8"/>
      <c r="W5" s="8"/>
      <c r="X5" s="8"/>
      <c r="Y5" s="8"/>
      <c r="Z5" s="8"/>
      <c r="AA5" s="33"/>
      <c r="AB5" s="33"/>
      <c r="AC5" s="33"/>
      <c r="AD5" s="33"/>
      <c r="AE5" s="33"/>
      <c r="AF5" s="33"/>
    </row>
    <row r="6" spans="1:32" ht="12.75">
      <c r="A6" s="40"/>
      <c r="B6" s="8"/>
      <c r="C6" s="8"/>
      <c r="D6" s="8"/>
      <c r="E6" s="8"/>
      <c r="F6" s="150"/>
      <c r="G6" s="150"/>
      <c r="H6" s="27"/>
      <c r="I6" s="150"/>
      <c r="J6" s="38"/>
      <c r="K6" s="38"/>
      <c r="L6" s="38"/>
      <c r="M6" s="39"/>
      <c r="N6" s="8"/>
      <c r="O6" s="1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3"/>
      <c r="AB6" s="33"/>
      <c r="AC6" s="33"/>
      <c r="AD6" s="33"/>
      <c r="AE6" s="33"/>
      <c r="AF6" s="33"/>
    </row>
    <row r="7" spans="1:32" ht="12.75">
      <c r="A7" s="40"/>
      <c r="B7" s="40"/>
      <c r="C7" s="40"/>
      <c r="D7" s="40"/>
      <c r="E7" s="41"/>
      <c r="F7" s="151"/>
      <c r="G7" s="151"/>
      <c r="H7" s="42"/>
      <c r="I7" s="151"/>
      <c r="J7" s="41"/>
      <c r="K7" s="41"/>
      <c r="L7" s="41"/>
      <c r="M7" s="41"/>
      <c r="N7" s="41"/>
      <c r="O7" s="41"/>
      <c r="P7" s="40"/>
      <c r="Q7" s="41"/>
      <c r="R7" s="40"/>
      <c r="S7" s="41"/>
      <c r="T7" s="41"/>
      <c r="U7" s="40"/>
      <c r="V7" s="40"/>
      <c r="W7" s="40"/>
      <c r="Z7" s="40"/>
      <c r="AA7" s="33"/>
      <c r="AB7" s="33"/>
      <c r="AC7" s="33"/>
      <c r="AD7" s="33"/>
      <c r="AE7" s="33"/>
      <c r="AF7" s="33"/>
    </row>
    <row r="8" spans="1:32" ht="18.75">
      <c r="A8" s="40"/>
      <c r="B8" s="45" t="s">
        <v>170</v>
      </c>
      <c r="C8" s="45"/>
      <c r="E8" s="46"/>
      <c r="F8" s="152"/>
      <c r="G8" s="152"/>
      <c r="H8" s="47"/>
      <c r="I8" s="152"/>
      <c r="J8" s="49"/>
      <c r="K8" s="49"/>
      <c r="L8" s="49"/>
      <c r="M8" s="106"/>
      <c r="O8" s="46"/>
      <c r="P8" s="40"/>
      <c r="Q8" s="51"/>
      <c r="R8" s="40"/>
      <c r="T8" s="46"/>
      <c r="U8" s="40"/>
      <c r="V8" s="40"/>
      <c r="W8" s="40"/>
      <c r="Z8" s="40"/>
      <c r="AA8" s="33"/>
      <c r="AB8" s="33"/>
      <c r="AC8" s="33"/>
      <c r="AD8" s="33"/>
      <c r="AE8" s="33"/>
      <c r="AF8" s="33"/>
    </row>
    <row r="9" spans="1:32" ht="12.75">
      <c r="A9" s="40"/>
      <c r="B9" s="40"/>
      <c r="C9" s="40"/>
      <c r="D9" s="40"/>
      <c r="E9" s="41"/>
      <c r="F9" s="151"/>
      <c r="G9" s="151"/>
      <c r="H9" s="42"/>
      <c r="I9" s="151"/>
      <c r="J9" s="41"/>
      <c r="K9" s="41"/>
      <c r="L9" s="41"/>
      <c r="M9" s="41"/>
      <c r="N9" s="41"/>
      <c r="O9" s="41"/>
      <c r="P9" s="40"/>
      <c r="Q9" s="41"/>
      <c r="R9" s="40"/>
      <c r="S9" s="41"/>
      <c r="T9" s="41"/>
      <c r="U9" s="40"/>
      <c r="V9" s="40"/>
      <c r="W9" s="40"/>
      <c r="Z9" s="40"/>
      <c r="AA9" s="33"/>
      <c r="AB9" s="33"/>
      <c r="AC9" s="33"/>
      <c r="AD9" s="33"/>
      <c r="AE9" s="33"/>
      <c r="AF9" s="33"/>
    </row>
    <row r="10" spans="1:31" ht="15" customHeight="1">
      <c r="A10" s="40"/>
      <c r="B10" s="62" t="s">
        <v>4</v>
      </c>
      <c r="C10" s="62" t="s">
        <v>5</v>
      </c>
      <c r="D10" s="62" t="s">
        <v>6</v>
      </c>
      <c r="E10" s="63" t="s">
        <v>7</v>
      </c>
      <c r="F10" s="153" t="s">
        <v>8</v>
      </c>
      <c r="G10" s="153" t="s">
        <v>8</v>
      </c>
      <c r="H10" s="108" t="s">
        <v>136</v>
      </c>
      <c r="I10" s="153" t="s">
        <v>10</v>
      </c>
      <c r="J10" s="66"/>
      <c r="K10" s="67"/>
      <c r="L10" s="68"/>
      <c r="M10" s="118" t="s">
        <v>11</v>
      </c>
      <c r="N10" s="132" t="s">
        <v>12</v>
      </c>
      <c r="O10" s="132"/>
      <c r="P10" s="119" t="s">
        <v>13</v>
      </c>
      <c r="Q10" s="133" t="s">
        <v>14</v>
      </c>
      <c r="R10" s="133"/>
      <c r="S10" s="126" t="s">
        <v>15</v>
      </c>
      <c r="T10" s="126"/>
      <c r="U10" s="134" t="s">
        <v>137</v>
      </c>
      <c r="V10" s="134"/>
      <c r="W10" s="126" t="s">
        <v>138</v>
      </c>
      <c r="X10" s="126"/>
      <c r="Y10" s="70" t="s">
        <v>16</v>
      </c>
      <c r="Z10" s="40"/>
      <c r="AA10" s="61"/>
      <c r="AB10" s="61"/>
      <c r="AC10" s="33"/>
      <c r="AD10" s="33"/>
      <c r="AE10" s="33"/>
    </row>
    <row r="11" spans="1:31" ht="13.5" customHeight="1">
      <c r="A11" s="40"/>
      <c r="B11" s="72"/>
      <c r="C11" s="72"/>
      <c r="D11" s="72"/>
      <c r="E11" s="73"/>
      <c r="F11" s="154"/>
      <c r="G11" s="155" t="s">
        <v>17</v>
      </c>
      <c r="H11" s="127" t="s">
        <v>18</v>
      </c>
      <c r="I11" s="155" t="s">
        <v>18</v>
      </c>
      <c r="J11" s="74"/>
      <c r="K11" s="75"/>
      <c r="L11" s="76"/>
      <c r="M11" s="120"/>
      <c r="N11" s="129" t="s">
        <v>19</v>
      </c>
      <c r="O11" s="129"/>
      <c r="P11" s="130" t="s">
        <v>20</v>
      </c>
      <c r="Q11" s="131" t="s">
        <v>21</v>
      </c>
      <c r="R11" s="131"/>
      <c r="S11" s="129" t="s">
        <v>139</v>
      </c>
      <c r="T11" s="129"/>
      <c r="U11" s="129" t="s">
        <v>140</v>
      </c>
      <c r="V11" s="129"/>
      <c r="W11" s="129" t="s">
        <v>22</v>
      </c>
      <c r="X11" s="129"/>
      <c r="Y11" s="78"/>
      <c r="Z11" s="40"/>
      <c r="AA11" s="61"/>
      <c r="AB11" s="61"/>
      <c r="AC11" s="33"/>
      <c r="AD11" s="33"/>
      <c r="AE11" s="33"/>
    </row>
    <row r="12" spans="1:31" ht="30.75" customHeight="1">
      <c r="A12" s="40"/>
      <c r="B12" s="72"/>
      <c r="C12" s="72"/>
      <c r="D12" s="72"/>
      <c r="E12" s="73"/>
      <c r="F12" s="154"/>
      <c r="G12" s="155"/>
      <c r="H12" s="127"/>
      <c r="I12" s="155"/>
      <c r="J12" s="74"/>
      <c r="K12" s="75"/>
      <c r="L12" s="76"/>
      <c r="M12" s="120"/>
      <c r="N12" s="129"/>
      <c r="O12" s="129"/>
      <c r="P12" s="130"/>
      <c r="Q12" s="131"/>
      <c r="R12" s="131"/>
      <c r="S12" s="129"/>
      <c r="T12" s="129"/>
      <c r="U12" s="129"/>
      <c r="V12" s="129"/>
      <c r="W12" s="129"/>
      <c r="X12" s="129"/>
      <c r="Y12" s="78"/>
      <c r="Z12" s="40"/>
      <c r="AA12" s="61"/>
      <c r="AB12" s="61"/>
      <c r="AC12" s="33"/>
      <c r="AD12" s="33"/>
      <c r="AE12" s="33"/>
    </row>
    <row r="13" spans="1:31" ht="23.25" customHeight="1">
      <c r="A13" s="79" t="s">
        <v>24</v>
      </c>
      <c r="B13" s="72" t="s">
        <v>25</v>
      </c>
      <c r="C13" s="72" t="s">
        <v>26</v>
      </c>
      <c r="D13" s="72" t="s">
        <v>27</v>
      </c>
      <c r="E13" s="73" t="s">
        <v>28</v>
      </c>
      <c r="F13" s="154" t="s">
        <v>29</v>
      </c>
      <c r="G13" s="154" t="s">
        <v>30</v>
      </c>
      <c r="H13" s="109" t="s">
        <v>16</v>
      </c>
      <c r="I13" s="154" t="s">
        <v>31</v>
      </c>
      <c r="J13" s="74"/>
      <c r="K13" s="75"/>
      <c r="L13" s="76"/>
      <c r="M13" s="120" t="s">
        <v>32</v>
      </c>
      <c r="N13" s="121" t="s">
        <v>33</v>
      </c>
      <c r="O13" s="122" t="s">
        <v>34</v>
      </c>
      <c r="P13" s="82" t="s">
        <v>33</v>
      </c>
      <c r="Q13" s="82" t="s">
        <v>33</v>
      </c>
      <c r="R13" s="84" t="s">
        <v>34</v>
      </c>
      <c r="S13" s="82" t="s">
        <v>33</v>
      </c>
      <c r="T13" s="83" t="s">
        <v>34</v>
      </c>
      <c r="U13" s="82" t="s">
        <v>33</v>
      </c>
      <c r="V13" s="83" t="s">
        <v>34</v>
      </c>
      <c r="W13" s="82" t="s">
        <v>33</v>
      </c>
      <c r="X13" s="83" t="s">
        <v>34</v>
      </c>
      <c r="Y13" s="78" t="s">
        <v>35</v>
      </c>
      <c r="Z13" s="85" t="s">
        <v>36</v>
      </c>
      <c r="AA13" s="61"/>
      <c r="AB13" s="61"/>
      <c r="AC13" s="33"/>
      <c r="AD13" s="33"/>
      <c r="AE13" s="33"/>
    </row>
    <row r="14" spans="1:31" ht="12.75">
      <c r="A14" s="86">
        <v>1</v>
      </c>
      <c r="B14" s="110">
        <v>32</v>
      </c>
      <c r="C14" s="111" t="s">
        <v>96</v>
      </c>
      <c r="D14" s="111" t="s">
        <v>52</v>
      </c>
      <c r="E14" s="89">
        <v>500</v>
      </c>
      <c r="F14" s="156">
        <v>0.4041666666666667</v>
      </c>
      <c r="G14" s="156">
        <v>0.4275231481481481</v>
      </c>
      <c r="H14" s="91">
        <v>0.003472222222222222</v>
      </c>
      <c r="I14" s="157">
        <f aca="true" t="shared" si="0" ref="I14:I45">G14-F14-H14</f>
        <v>0.019884259259259227</v>
      </c>
      <c r="J14" s="93">
        <f aca="true" t="shared" si="1" ref="J14:J45">HOUR(I14)</f>
        <v>0</v>
      </c>
      <c r="K14" s="93">
        <f aca="true" t="shared" si="2" ref="K14:K45">MINUTE(I14)</f>
        <v>28</v>
      </c>
      <c r="L14" s="93">
        <f aca="true" t="shared" si="3" ref="L14:L45">SECOND(I14)</f>
        <v>38</v>
      </c>
      <c r="M14" s="94">
        <f aca="true" t="shared" si="4" ref="M14:M45">(((J14*3600)+(K14*60)+L14)*2)/60</f>
        <v>57.266666666666666</v>
      </c>
      <c r="N14" s="95">
        <v>0</v>
      </c>
      <c r="O14" s="96">
        <v>11.58</v>
      </c>
      <c r="P14" s="97">
        <v>0</v>
      </c>
      <c r="Q14" s="97">
        <v>0</v>
      </c>
      <c r="R14" s="98">
        <v>11.89</v>
      </c>
      <c r="S14" s="95">
        <v>0</v>
      </c>
      <c r="T14" s="96">
        <v>33.19</v>
      </c>
      <c r="U14" s="95">
        <v>0</v>
      </c>
      <c r="V14" s="96">
        <v>12.14</v>
      </c>
      <c r="W14" s="95">
        <v>0</v>
      </c>
      <c r="X14" s="96">
        <v>33.33</v>
      </c>
      <c r="Y14" s="99">
        <f aca="true" t="shared" si="5" ref="Y14:Y45">M14+N14+O14+P14+Q14+R14+S14+T14+U14+V14+W14+X14</f>
        <v>159.39666666666665</v>
      </c>
      <c r="Z14" s="100">
        <f aca="true" t="shared" si="6" ref="Z14:Z44">E14-Y14</f>
        <v>340.60333333333335</v>
      </c>
      <c r="AA14" s="61"/>
      <c r="AB14" s="61"/>
      <c r="AC14" s="33"/>
      <c r="AD14" s="33"/>
      <c r="AE14" s="33"/>
    </row>
    <row r="15" spans="1:31" ht="12.75">
      <c r="A15" s="101">
        <v>2</v>
      </c>
      <c r="B15" s="110">
        <v>65</v>
      </c>
      <c r="C15" s="111" t="s">
        <v>62</v>
      </c>
      <c r="D15" s="111" t="s">
        <v>60</v>
      </c>
      <c r="E15" s="89">
        <v>500</v>
      </c>
      <c r="F15" s="156">
        <v>0.43472222222222223</v>
      </c>
      <c r="G15" s="156">
        <v>0.4585763888888889</v>
      </c>
      <c r="H15" s="91">
        <v>0.002395833333333333</v>
      </c>
      <c r="I15" s="157">
        <f t="shared" si="0"/>
        <v>0.021458333333333343</v>
      </c>
      <c r="J15" s="93">
        <f t="shared" si="1"/>
        <v>0</v>
      </c>
      <c r="K15" s="93">
        <f t="shared" si="2"/>
        <v>30</v>
      </c>
      <c r="L15" s="93">
        <f t="shared" si="3"/>
        <v>54</v>
      </c>
      <c r="M15" s="94">
        <f t="shared" si="4"/>
        <v>61.8</v>
      </c>
      <c r="N15" s="95">
        <v>0</v>
      </c>
      <c r="O15" s="96">
        <v>11.19</v>
      </c>
      <c r="P15" s="97">
        <v>0</v>
      </c>
      <c r="Q15" s="97">
        <v>0</v>
      </c>
      <c r="R15" s="98">
        <v>11.87</v>
      </c>
      <c r="S15" s="95">
        <v>10</v>
      </c>
      <c r="T15" s="96">
        <v>30.75</v>
      </c>
      <c r="U15" s="95">
        <v>0</v>
      </c>
      <c r="V15" s="96">
        <v>9.37</v>
      </c>
      <c r="W15" s="95">
        <v>0</v>
      </c>
      <c r="X15" s="96">
        <v>29.84</v>
      </c>
      <c r="Y15" s="99">
        <f t="shared" si="5"/>
        <v>164.82</v>
      </c>
      <c r="Z15" s="100">
        <f t="shared" si="6"/>
        <v>335.18</v>
      </c>
      <c r="AA15" s="61"/>
      <c r="AB15" s="61"/>
      <c r="AC15" s="33"/>
      <c r="AD15" s="33"/>
      <c r="AE15" s="33"/>
    </row>
    <row r="16" spans="1:31" ht="12.75">
      <c r="A16" s="101">
        <v>3</v>
      </c>
      <c r="B16" s="110">
        <v>41</v>
      </c>
      <c r="C16" s="111" t="s">
        <v>174</v>
      </c>
      <c r="D16" s="111" t="s">
        <v>52</v>
      </c>
      <c r="E16" s="89">
        <v>500</v>
      </c>
      <c r="F16" s="156">
        <v>0.4125</v>
      </c>
      <c r="G16" s="156">
        <v>0.4333680555555556</v>
      </c>
      <c r="H16" s="91">
        <v>0.001736111111111111</v>
      </c>
      <c r="I16" s="157">
        <f t="shared" si="0"/>
        <v>0.019131944444444486</v>
      </c>
      <c r="J16" s="93">
        <f t="shared" si="1"/>
        <v>0</v>
      </c>
      <c r="K16" s="93">
        <f t="shared" si="2"/>
        <v>27</v>
      </c>
      <c r="L16" s="93">
        <f t="shared" si="3"/>
        <v>33</v>
      </c>
      <c r="M16" s="94">
        <f t="shared" si="4"/>
        <v>55.1</v>
      </c>
      <c r="N16" s="95">
        <v>0</v>
      </c>
      <c r="O16" s="96">
        <v>10.93</v>
      </c>
      <c r="P16" s="97">
        <v>0</v>
      </c>
      <c r="Q16" s="97">
        <v>0</v>
      </c>
      <c r="R16" s="98">
        <v>13.54</v>
      </c>
      <c r="S16" s="95">
        <v>10</v>
      </c>
      <c r="T16" s="96">
        <v>30.19</v>
      </c>
      <c r="U16" s="95">
        <v>0</v>
      </c>
      <c r="V16" s="96">
        <v>8.88</v>
      </c>
      <c r="W16" s="95">
        <v>0</v>
      </c>
      <c r="X16" s="96">
        <v>36.4</v>
      </c>
      <c r="Y16" s="99">
        <f t="shared" si="5"/>
        <v>165.04</v>
      </c>
      <c r="Z16" s="100">
        <f t="shared" si="6"/>
        <v>334.96000000000004</v>
      </c>
      <c r="AA16" s="61"/>
      <c r="AB16" s="61"/>
      <c r="AC16" s="33"/>
      <c r="AD16" s="33"/>
      <c r="AE16" s="33"/>
    </row>
    <row r="17" spans="1:31" ht="12.75">
      <c r="A17" s="101">
        <v>4</v>
      </c>
      <c r="B17" s="110">
        <v>149</v>
      </c>
      <c r="C17" s="111" t="s">
        <v>191</v>
      </c>
      <c r="D17" s="111" t="s">
        <v>192</v>
      </c>
      <c r="E17" s="89">
        <v>500</v>
      </c>
      <c r="F17" s="156">
        <v>0.5166666666666667</v>
      </c>
      <c r="G17" s="156">
        <v>0.5469675925925926</v>
      </c>
      <c r="H17" s="91">
        <v>0.002673611111111111</v>
      </c>
      <c r="I17" s="157">
        <f t="shared" si="0"/>
        <v>0.027627314814814813</v>
      </c>
      <c r="J17" s="93">
        <f t="shared" si="1"/>
        <v>0</v>
      </c>
      <c r="K17" s="93">
        <f t="shared" si="2"/>
        <v>39</v>
      </c>
      <c r="L17" s="93">
        <f t="shared" si="3"/>
        <v>47</v>
      </c>
      <c r="M17" s="94">
        <f t="shared" si="4"/>
        <v>79.56666666666666</v>
      </c>
      <c r="N17" s="95">
        <v>0</v>
      </c>
      <c r="O17" s="96">
        <v>11.2</v>
      </c>
      <c r="P17" s="97">
        <v>0</v>
      </c>
      <c r="Q17" s="97">
        <v>0</v>
      </c>
      <c r="R17" s="98">
        <v>14.28</v>
      </c>
      <c r="S17" s="123">
        <v>0</v>
      </c>
      <c r="T17" s="96">
        <v>26.72</v>
      </c>
      <c r="U17" s="95">
        <v>0</v>
      </c>
      <c r="V17" s="96">
        <v>10.81</v>
      </c>
      <c r="W17" s="95">
        <v>0</v>
      </c>
      <c r="X17" s="96">
        <v>34.35</v>
      </c>
      <c r="Y17" s="99">
        <f t="shared" si="5"/>
        <v>176.92666666666665</v>
      </c>
      <c r="Z17" s="100">
        <f t="shared" si="6"/>
        <v>323.0733333333334</v>
      </c>
      <c r="AA17" s="61"/>
      <c r="AB17" s="61"/>
      <c r="AC17" s="33"/>
      <c r="AD17" s="33"/>
      <c r="AE17" s="33"/>
    </row>
    <row r="18" spans="1:31" ht="12.75">
      <c r="A18" s="101">
        <v>5</v>
      </c>
      <c r="B18" s="110">
        <v>117</v>
      </c>
      <c r="C18" s="111" t="s">
        <v>186</v>
      </c>
      <c r="D18" s="111" t="s">
        <v>40</v>
      </c>
      <c r="E18" s="89">
        <v>500</v>
      </c>
      <c r="F18" s="156">
        <v>0.4847222222222222</v>
      </c>
      <c r="G18" s="156">
        <v>0.5092361111111111</v>
      </c>
      <c r="H18" s="91">
        <v>0.0038541666666666668</v>
      </c>
      <c r="I18" s="157">
        <f t="shared" si="0"/>
        <v>0.020659722222222225</v>
      </c>
      <c r="J18" s="93">
        <f t="shared" si="1"/>
        <v>0</v>
      </c>
      <c r="K18" s="93">
        <f t="shared" si="2"/>
        <v>29</v>
      </c>
      <c r="L18" s="93">
        <f t="shared" si="3"/>
        <v>45</v>
      </c>
      <c r="M18" s="94">
        <f t="shared" si="4"/>
        <v>59.5</v>
      </c>
      <c r="N18" s="95">
        <v>2</v>
      </c>
      <c r="O18" s="96">
        <v>14.01</v>
      </c>
      <c r="P18" s="97">
        <v>2</v>
      </c>
      <c r="Q18" s="97">
        <v>0</v>
      </c>
      <c r="R18" s="98">
        <v>15.17</v>
      </c>
      <c r="S18" s="95">
        <v>10</v>
      </c>
      <c r="T18" s="96">
        <v>33.28</v>
      </c>
      <c r="U18" s="95">
        <v>0</v>
      </c>
      <c r="V18" s="96">
        <v>9.66</v>
      </c>
      <c r="W18" s="95">
        <v>0</v>
      </c>
      <c r="X18" s="96">
        <v>33.84</v>
      </c>
      <c r="Y18" s="99">
        <f t="shared" si="5"/>
        <v>179.46</v>
      </c>
      <c r="Z18" s="100">
        <f t="shared" si="6"/>
        <v>320.53999999999996</v>
      </c>
      <c r="AA18" s="61"/>
      <c r="AB18" s="61"/>
      <c r="AC18" s="33"/>
      <c r="AD18" s="33"/>
      <c r="AE18" s="33"/>
    </row>
    <row r="19" spans="1:31" ht="12.75">
      <c r="A19" s="101">
        <v>6</v>
      </c>
      <c r="B19" s="110">
        <v>71</v>
      </c>
      <c r="C19" s="111" t="s">
        <v>178</v>
      </c>
      <c r="D19" s="111" t="s">
        <v>179</v>
      </c>
      <c r="E19" s="89">
        <v>500</v>
      </c>
      <c r="F19" s="156">
        <v>0.44027777777777777</v>
      </c>
      <c r="G19" s="156">
        <v>0.4690972222222222</v>
      </c>
      <c r="H19" s="91">
        <v>0.001400462962962963</v>
      </c>
      <c r="I19" s="157">
        <f t="shared" si="0"/>
        <v>0.02741898148148149</v>
      </c>
      <c r="J19" s="93">
        <f t="shared" si="1"/>
        <v>0</v>
      </c>
      <c r="K19" s="93">
        <f t="shared" si="2"/>
        <v>39</v>
      </c>
      <c r="L19" s="93">
        <f t="shared" si="3"/>
        <v>29</v>
      </c>
      <c r="M19" s="94">
        <f t="shared" si="4"/>
        <v>78.96666666666667</v>
      </c>
      <c r="N19" s="95">
        <v>0</v>
      </c>
      <c r="O19" s="96">
        <v>12.98</v>
      </c>
      <c r="P19" s="97">
        <v>0</v>
      </c>
      <c r="Q19" s="97">
        <v>0</v>
      </c>
      <c r="R19" s="98">
        <v>12.82</v>
      </c>
      <c r="S19" s="95">
        <v>10</v>
      </c>
      <c r="T19" s="96">
        <v>30.62</v>
      </c>
      <c r="U19" s="95">
        <v>0</v>
      </c>
      <c r="V19" s="96">
        <v>11.44</v>
      </c>
      <c r="W19" s="95">
        <v>0</v>
      </c>
      <c r="X19" s="96">
        <v>36.39</v>
      </c>
      <c r="Y19" s="99">
        <f t="shared" si="5"/>
        <v>193.2166666666667</v>
      </c>
      <c r="Z19" s="100">
        <f t="shared" si="6"/>
        <v>306.7833333333333</v>
      </c>
      <c r="AA19" s="61"/>
      <c r="AB19" s="102"/>
      <c r="AC19" s="33"/>
      <c r="AD19" s="33"/>
      <c r="AE19" s="33"/>
    </row>
    <row r="20" spans="1:31" ht="12.75">
      <c r="A20" s="101">
        <v>7</v>
      </c>
      <c r="B20" s="110">
        <v>120</v>
      </c>
      <c r="C20" s="111" t="s">
        <v>168</v>
      </c>
      <c r="D20" s="111" t="s">
        <v>54</v>
      </c>
      <c r="E20" s="89">
        <v>500</v>
      </c>
      <c r="F20" s="156">
        <v>0.4875</v>
      </c>
      <c r="G20" s="156">
        <v>0.5137152777777778</v>
      </c>
      <c r="H20" s="91">
        <v>0.0011342592592592593</v>
      </c>
      <c r="I20" s="157">
        <f t="shared" si="0"/>
        <v>0.025081018518518565</v>
      </c>
      <c r="J20" s="93">
        <f t="shared" si="1"/>
        <v>0</v>
      </c>
      <c r="K20" s="93">
        <f t="shared" si="2"/>
        <v>36</v>
      </c>
      <c r="L20" s="93">
        <f t="shared" si="3"/>
        <v>7</v>
      </c>
      <c r="M20" s="94">
        <f t="shared" si="4"/>
        <v>72.23333333333333</v>
      </c>
      <c r="N20" s="95">
        <v>2</v>
      </c>
      <c r="O20" s="96">
        <v>11.46</v>
      </c>
      <c r="P20" s="97">
        <v>0</v>
      </c>
      <c r="Q20" s="97">
        <v>0</v>
      </c>
      <c r="R20" s="98">
        <v>11.08</v>
      </c>
      <c r="S20" s="95">
        <v>0</v>
      </c>
      <c r="T20" s="96">
        <v>31.12</v>
      </c>
      <c r="U20" s="95">
        <v>10</v>
      </c>
      <c r="V20" s="96">
        <v>9.92</v>
      </c>
      <c r="W20" s="95">
        <v>0</v>
      </c>
      <c r="X20" s="96">
        <v>49.89</v>
      </c>
      <c r="Y20" s="99">
        <f t="shared" si="5"/>
        <v>197.70333333333332</v>
      </c>
      <c r="Z20" s="100">
        <f t="shared" si="6"/>
        <v>302.2966666666667</v>
      </c>
      <c r="AA20" s="61"/>
      <c r="AB20" s="61"/>
      <c r="AC20" s="33"/>
      <c r="AD20" s="33"/>
      <c r="AE20" s="33"/>
    </row>
    <row r="21" spans="1:31" ht="12.75">
      <c r="A21" s="101">
        <v>8</v>
      </c>
      <c r="B21" s="110">
        <v>87</v>
      </c>
      <c r="C21" s="111" t="s">
        <v>155</v>
      </c>
      <c r="D21" s="111" t="s">
        <v>156</v>
      </c>
      <c r="E21" s="89">
        <v>500</v>
      </c>
      <c r="F21" s="156">
        <v>0.45694444444444443</v>
      </c>
      <c r="G21" s="156">
        <v>0.4852662037037037</v>
      </c>
      <c r="H21" s="91">
        <v>0.0018171296296296297</v>
      </c>
      <c r="I21" s="157">
        <f t="shared" si="0"/>
        <v>0.026504629629629652</v>
      </c>
      <c r="J21" s="93">
        <f t="shared" si="1"/>
        <v>0</v>
      </c>
      <c r="K21" s="93">
        <f t="shared" si="2"/>
        <v>38</v>
      </c>
      <c r="L21" s="93">
        <f t="shared" si="3"/>
        <v>10</v>
      </c>
      <c r="M21" s="94">
        <f t="shared" si="4"/>
        <v>76.33333333333333</v>
      </c>
      <c r="N21" s="95">
        <v>0</v>
      </c>
      <c r="O21" s="96">
        <v>12.22</v>
      </c>
      <c r="P21" s="97">
        <v>4</v>
      </c>
      <c r="Q21" s="97">
        <v>0</v>
      </c>
      <c r="R21" s="98">
        <v>18.12</v>
      </c>
      <c r="S21" s="95">
        <v>0</v>
      </c>
      <c r="T21" s="96">
        <v>39.09</v>
      </c>
      <c r="U21" s="95">
        <v>0</v>
      </c>
      <c r="V21" s="96">
        <v>11.14</v>
      </c>
      <c r="W21" s="95">
        <v>0</v>
      </c>
      <c r="X21" s="96">
        <v>36.85</v>
      </c>
      <c r="Y21" s="99">
        <f t="shared" si="5"/>
        <v>197.7533333333333</v>
      </c>
      <c r="Z21" s="100">
        <f t="shared" si="6"/>
        <v>302.24666666666667</v>
      </c>
      <c r="AA21" s="61"/>
      <c r="AB21" s="61"/>
      <c r="AC21" s="33"/>
      <c r="AD21" s="33"/>
      <c r="AE21" s="33"/>
    </row>
    <row r="22" spans="1:31" ht="12.75">
      <c r="A22" s="101">
        <v>9</v>
      </c>
      <c r="B22" s="110">
        <v>164</v>
      </c>
      <c r="C22" s="111" t="s">
        <v>165</v>
      </c>
      <c r="D22" s="111" t="s">
        <v>54</v>
      </c>
      <c r="E22" s="89">
        <v>500</v>
      </c>
      <c r="F22" s="156">
        <v>0.5375</v>
      </c>
      <c r="G22" s="156">
        <v>0.5675462962962963</v>
      </c>
      <c r="H22" s="91">
        <v>0.0028356481481481483</v>
      </c>
      <c r="I22" s="157">
        <f t="shared" si="0"/>
        <v>0.027210648148148144</v>
      </c>
      <c r="J22" s="93">
        <f t="shared" si="1"/>
        <v>0</v>
      </c>
      <c r="K22" s="93">
        <f t="shared" si="2"/>
        <v>39</v>
      </c>
      <c r="L22" s="93">
        <f t="shared" si="3"/>
        <v>11</v>
      </c>
      <c r="M22" s="94">
        <f t="shared" si="4"/>
        <v>78.36666666666666</v>
      </c>
      <c r="N22" s="95">
        <v>2</v>
      </c>
      <c r="O22" s="96">
        <v>12.32</v>
      </c>
      <c r="P22" s="97">
        <v>2</v>
      </c>
      <c r="Q22" s="97">
        <v>0</v>
      </c>
      <c r="R22" s="98">
        <v>10.57</v>
      </c>
      <c r="S22" s="123">
        <v>0</v>
      </c>
      <c r="T22" s="96">
        <v>38.69</v>
      </c>
      <c r="U22" s="95">
        <v>0</v>
      </c>
      <c r="V22" s="96">
        <v>9.88</v>
      </c>
      <c r="W22" s="95">
        <v>0</v>
      </c>
      <c r="X22" s="96">
        <v>43.93</v>
      </c>
      <c r="Y22" s="99">
        <f t="shared" si="5"/>
        <v>197.75666666666666</v>
      </c>
      <c r="Z22" s="100">
        <f t="shared" si="6"/>
        <v>302.24333333333334</v>
      </c>
      <c r="AA22" s="61"/>
      <c r="AB22" s="61"/>
      <c r="AC22" s="33"/>
      <c r="AD22" s="33"/>
      <c r="AE22" s="33"/>
    </row>
    <row r="23" spans="1:31" ht="12.75">
      <c r="A23" s="101">
        <v>10</v>
      </c>
      <c r="B23" s="110">
        <v>162</v>
      </c>
      <c r="C23" s="111" t="s">
        <v>57</v>
      </c>
      <c r="D23" s="111" t="s">
        <v>58</v>
      </c>
      <c r="E23" s="89">
        <v>500</v>
      </c>
      <c r="F23" s="156">
        <v>0.5347222222222222</v>
      </c>
      <c r="G23" s="156">
        <v>0.56125</v>
      </c>
      <c r="H23" s="91">
        <v>0.0011574074074074073</v>
      </c>
      <c r="I23" s="157">
        <f t="shared" si="0"/>
        <v>0.02537037037037041</v>
      </c>
      <c r="J23" s="93">
        <f t="shared" si="1"/>
        <v>0</v>
      </c>
      <c r="K23" s="93">
        <f t="shared" si="2"/>
        <v>36</v>
      </c>
      <c r="L23" s="93">
        <f t="shared" si="3"/>
        <v>32</v>
      </c>
      <c r="M23" s="94">
        <f t="shared" si="4"/>
        <v>73.06666666666666</v>
      </c>
      <c r="N23" s="95">
        <v>4</v>
      </c>
      <c r="O23" s="96">
        <v>14.36</v>
      </c>
      <c r="P23" s="97">
        <v>4</v>
      </c>
      <c r="Q23" s="97">
        <v>0</v>
      </c>
      <c r="R23" s="98">
        <v>14.47</v>
      </c>
      <c r="S23" s="95">
        <v>10</v>
      </c>
      <c r="T23" s="96">
        <v>30.68</v>
      </c>
      <c r="U23" s="123">
        <v>0</v>
      </c>
      <c r="V23" s="96">
        <v>10.55</v>
      </c>
      <c r="W23" s="95">
        <v>0</v>
      </c>
      <c r="X23" s="96">
        <v>38.48</v>
      </c>
      <c r="Y23" s="99">
        <f t="shared" si="5"/>
        <v>199.60666666666665</v>
      </c>
      <c r="Z23" s="100">
        <f t="shared" si="6"/>
        <v>300.3933333333333</v>
      </c>
      <c r="AA23" s="61"/>
      <c r="AB23" s="61"/>
      <c r="AC23" s="33"/>
      <c r="AD23" s="33"/>
      <c r="AE23" s="33"/>
    </row>
    <row r="24" spans="1:31" ht="12.75">
      <c r="A24" s="101">
        <v>11</v>
      </c>
      <c r="B24" s="110">
        <v>154</v>
      </c>
      <c r="C24" s="111" t="s">
        <v>154</v>
      </c>
      <c r="D24" s="111" t="s">
        <v>154</v>
      </c>
      <c r="E24" s="89">
        <v>500</v>
      </c>
      <c r="F24" s="156">
        <v>0.5236111111111111</v>
      </c>
      <c r="G24" s="156">
        <v>0.5533101851851852</v>
      </c>
      <c r="H24" s="91">
        <v>0.00017361111111111112</v>
      </c>
      <c r="I24" s="157">
        <f t="shared" si="0"/>
        <v>0.029525462962962906</v>
      </c>
      <c r="J24" s="93">
        <f t="shared" si="1"/>
        <v>0</v>
      </c>
      <c r="K24" s="93">
        <f t="shared" si="2"/>
        <v>42</v>
      </c>
      <c r="L24" s="93">
        <f t="shared" si="3"/>
        <v>31</v>
      </c>
      <c r="M24" s="94">
        <f t="shared" si="4"/>
        <v>85.03333333333333</v>
      </c>
      <c r="N24" s="95">
        <v>0</v>
      </c>
      <c r="O24" s="96">
        <v>12.56</v>
      </c>
      <c r="P24" s="97">
        <v>4</v>
      </c>
      <c r="Q24" s="97">
        <v>0</v>
      </c>
      <c r="R24" s="98">
        <v>15.34</v>
      </c>
      <c r="S24" s="123">
        <v>10</v>
      </c>
      <c r="T24" s="96">
        <v>32.69</v>
      </c>
      <c r="U24" s="95">
        <v>0</v>
      </c>
      <c r="V24" s="96">
        <v>10.37</v>
      </c>
      <c r="W24" s="95">
        <v>0</v>
      </c>
      <c r="X24" s="96">
        <v>32.09</v>
      </c>
      <c r="Y24" s="99">
        <f t="shared" si="5"/>
        <v>202.08333333333334</v>
      </c>
      <c r="Z24" s="100">
        <f t="shared" si="6"/>
        <v>297.91666666666663</v>
      </c>
      <c r="AA24" s="61"/>
      <c r="AB24" s="61"/>
      <c r="AC24" s="33"/>
      <c r="AD24" s="33"/>
      <c r="AE24" s="33"/>
    </row>
    <row r="25" spans="1:31" ht="12.75">
      <c r="A25" s="101">
        <v>12</v>
      </c>
      <c r="B25" s="110">
        <v>126</v>
      </c>
      <c r="C25" s="111" t="s">
        <v>187</v>
      </c>
      <c r="D25" s="111" t="s">
        <v>107</v>
      </c>
      <c r="E25" s="89">
        <v>500</v>
      </c>
      <c r="F25" s="156">
        <v>0.4930555555555556</v>
      </c>
      <c r="G25" s="156">
        <v>0.5203009259259259</v>
      </c>
      <c r="H25" s="91">
        <v>0</v>
      </c>
      <c r="I25" s="157">
        <f t="shared" si="0"/>
        <v>0.027245370370370336</v>
      </c>
      <c r="J25" s="93">
        <f t="shared" si="1"/>
        <v>0</v>
      </c>
      <c r="K25" s="93">
        <f t="shared" si="2"/>
        <v>39</v>
      </c>
      <c r="L25" s="93">
        <f t="shared" si="3"/>
        <v>14</v>
      </c>
      <c r="M25" s="94">
        <f t="shared" si="4"/>
        <v>78.46666666666667</v>
      </c>
      <c r="N25" s="95">
        <v>0</v>
      </c>
      <c r="O25" s="96">
        <v>11.12</v>
      </c>
      <c r="P25" s="97">
        <v>0</v>
      </c>
      <c r="Q25" s="97">
        <v>0</v>
      </c>
      <c r="R25" s="98">
        <v>12.58</v>
      </c>
      <c r="S25" s="95">
        <v>20</v>
      </c>
      <c r="T25" s="96">
        <v>27.35</v>
      </c>
      <c r="U25" s="95">
        <v>10</v>
      </c>
      <c r="V25" s="96">
        <v>9.35</v>
      </c>
      <c r="W25" s="95">
        <v>0</v>
      </c>
      <c r="X25" s="96">
        <v>36.45</v>
      </c>
      <c r="Y25" s="99">
        <f t="shared" si="5"/>
        <v>205.31666666666666</v>
      </c>
      <c r="Z25" s="100">
        <f t="shared" si="6"/>
        <v>294.68333333333334</v>
      </c>
      <c r="AA25" s="61"/>
      <c r="AB25" s="61"/>
      <c r="AC25" s="33"/>
      <c r="AD25" s="33"/>
      <c r="AE25" s="33"/>
    </row>
    <row r="26" spans="1:31" ht="12.75">
      <c r="A26" s="101"/>
      <c r="B26" s="110">
        <v>59</v>
      </c>
      <c r="C26" s="111" t="s">
        <v>176</v>
      </c>
      <c r="D26" s="111" t="s">
        <v>177</v>
      </c>
      <c r="E26" s="89">
        <v>500</v>
      </c>
      <c r="F26" s="156">
        <v>0.42916666666666664</v>
      </c>
      <c r="G26" s="156">
        <v>0.46113425925925927</v>
      </c>
      <c r="H26" s="91">
        <v>0.0038657407407407408</v>
      </c>
      <c r="I26" s="157">
        <f t="shared" si="0"/>
        <v>0.02810185185185189</v>
      </c>
      <c r="J26" s="93">
        <f t="shared" si="1"/>
        <v>0</v>
      </c>
      <c r="K26" s="93">
        <f t="shared" si="2"/>
        <v>40</v>
      </c>
      <c r="L26" s="93">
        <f t="shared" si="3"/>
        <v>28</v>
      </c>
      <c r="M26" s="94">
        <f t="shared" si="4"/>
        <v>80.93333333333334</v>
      </c>
      <c r="N26" s="95">
        <v>0</v>
      </c>
      <c r="O26" s="96">
        <v>14.92</v>
      </c>
      <c r="P26" s="97">
        <v>0</v>
      </c>
      <c r="Q26" s="97">
        <v>0</v>
      </c>
      <c r="R26" s="98">
        <v>19.67</v>
      </c>
      <c r="S26" s="95">
        <v>10</v>
      </c>
      <c r="T26" s="96">
        <v>31.25</v>
      </c>
      <c r="U26" s="95">
        <v>0</v>
      </c>
      <c r="V26" s="96">
        <v>12.06</v>
      </c>
      <c r="W26" s="95">
        <v>0</v>
      </c>
      <c r="X26" s="96">
        <v>45.53</v>
      </c>
      <c r="Y26" s="99">
        <f t="shared" si="5"/>
        <v>214.36333333333334</v>
      </c>
      <c r="Z26" s="100">
        <f t="shared" si="6"/>
        <v>285.63666666666666</v>
      </c>
      <c r="AA26" s="61"/>
      <c r="AB26" s="61"/>
      <c r="AC26" s="33"/>
      <c r="AD26" s="33"/>
      <c r="AE26" s="33"/>
    </row>
    <row r="27" spans="1:31" ht="12.75" customHeight="1">
      <c r="A27" s="101">
        <v>14</v>
      </c>
      <c r="B27" s="110">
        <v>8</v>
      </c>
      <c r="C27" s="111" t="s">
        <v>172</v>
      </c>
      <c r="D27" s="111" t="s">
        <v>66</v>
      </c>
      <c r="E27" s="89">
        <v>500</v>
      </c>
      <c r="F27" s="156">
        <v>0.3819444444444444</v>
      </c>
      <c r="G27" s="156">
        <v>0.40347222222222223</v>
      </c>
      <c r="H27" s="91">
        <v>0</v>
      </c>
      <c r="I27" s="157">
        <f t="shared" si="0"/>
        <v>0.021527777777777812</v>
      </c>
      <c r="J27" s="93">
        <f t="shared" si="1"/>
        <v>0</v>
      </c>
      <c r="K27" s="93">
        <f t="shared" si="2"/>
        <v>31</v>
      </c>
      <c r="L27" s="93">
        <f t="shared" si="3"/>
        <v>0</v>
      </c>
      <c r="M27" s="94">
        <f t="shared" si="4"/>
        <v>62</v>
      </c>
      <c r="N27" s="95">
        <v>0</v>
      </c>
      <c r="O27" s="96">
        <v>13.03</v>
      </c>
      <c r="P27" s="97">
        <v>2</v>
      </c>
      <c r="Q27" s="97">
        <v>0</v>
      </c>
      <c r="R27" s="98">
        <v>31.19</v>
      </c>
      <c r="S27" s="95">
        <v>0</v>
      </c>
      <c r="T27" s="96">
        <v>54.5</v>
      </c>
      <c r="U27" s="95">
        <v>0</v>
      </c>
      <c r="V27" s="96">
        <v>9.94</v>
      </c>
      <c r="W27" s="95">
        <v>0</v>
      </c>
      <c r="X27" s="96">
        <v>43.49</v>
      </c>
      <c r="Y27" s="99">
        <f t="shared" si="5"/>
        <v>216.15</v>
      </c>
      <c r="Z27" s="100">
        <f t="shared" si="6"/>
        <v>283.85</v>
      </c>
      <c r="AA27" s="61"/>
      <c r="AB27" s="61"/>
      <c r="AC27" s="33"/>
      <c r="AD27" s="33"/>
      <c r="AE27" s="33"/>
    </row>
    <row r="28" spans="1:31" ht="12.75">
      <c r="A28" s="101">
        <v>15</v>
      </c>
      <c r="B28" s="159">
        <v>158</v>
      </c>
      <c r="C28" s="111" t="s">
        <v>247</v>
      </c>
      <c r="D28" s="88" t="s">
        <v>113</v>
      </c>
      <c r="E28" s="89">
        <v>500</v>
      </c>
      <c r="F28" s="156">
        <v>0.5291666666666667</v>
      </c>
      <c r="G28" s="156">
        <v>0.556863425925926</v>
      </c>
      <c r="H28" s="91">
        <v>0</v>
      </c>
      <c r="I28" s="157">
        <f t="shared" si="0"/>
        <v>0.027696759259259296</v>
      </c>
      <c r="J28" s="93">
        <f t="shared" si="1"/>
        <v>0</v>
      </c>
      <c r="K28" s="93">
        <f t="shared" si="2"/>
        <v>39</v>
      </c>
      <c r="L28" s="93">
        <f t="shared" si="3"/>
        <v>53</v>
      </c>
      <c r="M28" s="94">
        <f t="shared" si="4"/>
        <v>79.76666666666667</v>
      </c>
      <c r="N28" s="95">
        <v>2</v>
      </c>
      <c r="O28" s="96">
        <v>16.34</v>
      </c>
      <c r="P28" s="97">
        <v>4</v>
      </c>
      <c r="Q28" s="97">
        <v>0</v>
      </c>
      <c r="R28" s="98">
        <v>17.37</v>
      </c>
      <c r="S28" s="123">
        <v>10</v>
      </c>
      <c r="T28" s="96">
        <v>35.68</v>
      </c>
      <c r="U28" s="95">
        <v>0</v>
      </c>
      <c r="V28" s="96">
        <v>16.42</v>
      </c>
      <c r="W28" s="95">
        <v>0</v>
      </c>
      <c r="X28" s="96">
        <v>36.41</v>
      </c>
      <c r="Y28" s="99">
        <f t="shared" si="5"/>
        <v>217.9866666666667</v>
      </c>
      <c r="Z28" s="100">
        <f t="shared" si="6"/>
        <v>282.0133333333333</v>
      </c>
      <c r="AA28" s="61"/>
      <c r="AB28" s="61"/>
      <c r="AC28" s="33"/>
      <c r="AD28" s="33"/>
      <c r="AE28" s="33"/>
    </row>
    <row r="29" spans="1:31" ht="12.75">
      <c r="A29" s="101">
        <v>16</v>
      </c>
      <c r="B29" s="110">
        <v>105</v>
      </c>
      <c r="C29" s="111" t="s">
        <v>69</v>
      </c>
      <c r="D29" s="111" t="s">
        <v>70</v>
      </c>
      <c r="E29" s="89">
        <v>500</v>
      </c>
      <c r="F29" s="156">
        <v>0.47291666666666665</v>
      </c>
      <c r="G29" s="156">
        <v>0.5147222222222222</v>
      </c>
      <c r="H29" s="91">
        <v>0.007476851851851852</v>
      </c>
      <c r="I29" s="157">
        <f t="shared" si="0"/>
        <v>0.03432870370370369</v>
      </c>
      <c r="J29" s="93">
        <f t="shared" si="1"/>
        <v>0</v>
      </c>
      <c r="K29" s="93">
        <f t="shared" si="2"/>
        <v>49</v>
      </c>
      <c r="L29" s="93">
        <f t="shared" si="3"/>
        <v>26</v>
      </c>
      <c r="M29" s="94">
        <f t="shared" si="4"/>
        <v>98.86666666666666</v>
      </c>
      <c r="N29" s="95">
        <v>5</v>
      </c>
      <c r="O29" s="96">
        <v>15.46</v>
      </c>
      <c r="P29" s="97">
        <v>0</v>
      </c>
      <c r="Q29" s="97">
        <v>0</v>
      </c>
      <c r="R29" s="98">
        <v>15.08</v>
      </c>
      <c r="S29" s="95">
        <v>0</v>
      </c>
      <c r="T29" s="96">
        <v>37.66</v>
      </c>
      <c r="U29" s="95">
        <v>0</v>
      </c>
      <c r="V29" s="96">
        <v>11.08</v>
      </c>
      <c r="W29" s="95">
        <v>0</v>
      </c>
      <c r="X29" s="96">
        <v>39.27</v>
      </c>
      <c r="Y29" s="99">
        <f t="shared" si="5"/>
        <v>222.41666666666669</v>
      </c>
      <c r="Z29" s="100">
        <f t="shared" si="6"/>
        <v>277.5833333333333</v>
      </c>
      <c r="AA29" s="61"/>
      <c r="AB29" s="61"/>
      <c r="AC29" s="33"/>
      <c r="AD29" s="33"/>
      <c r="AE29" s="33"/>
    </row>
    <row r="30" spans="1:31" ht="12.75">
      <c r="A30" s="101">
        <v>17</v>
      </c>
      <c r="B30" s="110">
        <v>47</v>
      </c>
      <c r="C30" s="111" t="s">
        <v>146</v>
      </c>
      <c r="D30" s="111" t="s">
        <v>87</v>
      </c>
      <c r="E30" s="89">
        <v>500</v>
      </c>
      <c r="F30" s="156">
        <v>0.41805555555555557</v>
      </c>
      <c r="G30" s="156">
        <v>0.4484722222222222</v>
      </c>
      <c r="H30" s="91">
        <v>0.0006018518518518519</v>
      </c>
      <c r="I30" s="157">
        <f t="shared" si="0"/>
        <v>0.029814814814814794</v>
      </c>
      <c r="J30" s="93">
        <f t="shared" si="1"/>
        <v>0</v>
      </c>
      <c r="K30" s="93">
        <f t="shared" si="2"/>
        <v>42</v>
      </c>
      <c r="L30" s="93">
        <f t="shared" si="3"/>
        <v>56</v>
      </c>
      <c r="M30" s="94">
        <f t="shared" si="4"/>
        <v>85.86666666666666</v>
      </c>
      <c r="N30" s="95">
        <v>0</v>
      </c>
      <c r="O30" s="96">
        <v>14.18</v>
      </c>
      <c r="P30" s="97">
        <v>0</v>
      </c>
      <c r="Q30" s="97">
        <v>0</v>
      </c>
      <c r="R30" s="98">
        <v>19.76</v>
      </c>
      <c r="S30" s="95">
        <v>10</v>
      </c>
      <c r="T30" s="96">
        <v>40.15</v>
      </c>
      <c r="U30" s="95">
        <v>0</v>
      </c>
      <c r="V30" s="96">
        <v>12.19</v>
      </c>
      <c r="W30" s="95">
        <v>0</v>
      </c>
      <c r="X30" s="96">
        <v>42.12</v>
      </c>
      <c r="Y30" s="99">
        <f t="shared" si="5"/>
        <v>224.26666666666668</v>
      </c>
      <c r="Z30" s="100">
        <f t="shared" si="6"/>
        <v>275.73333333333335</v>
      </c>
      <c r="AA30" s="61"/>
      <c r="AB30" s="61"/>
      <c r="AC30" s="33"/>
      <c r="AD30" s="33"/>
      <c r="AE30" s="33"/>
    </row>
    <row r="31" spans="1:31" ht="12.75">
      <c r="A31" s="101">
        <v>18</v>
      </c>
      <c r="B31" s="110">
        <v>144</v>
      </c>
      <c r="C31" s="111" t="s">
        <v>190</v>
      </c>
      <c r="D31" s="111" t="s">
        <v>177</v>
      </c>
      <c r="E31" s="89">
        <v>500</v>
      </c>
      <c r="F31" s="156">
        <v>0.5097222222222222</v>
      </c>
      <c r="G31" s="156">
        <v>0.5432523148148148</v>
      </c>
      <c r="H31" s="91">
        <v>0.002638888888888889</v>
      </c>
      <c r="I31" s="157">
        <f t="shared" si="0"/>
        <v>0.030891203703703764</v>
      </c>
      <c r="J31" s="93">
        <f t="shared" si="1"/>
        <v>0</v>
      </c>
      <c r="K31" s="93">
        <f t="shared" si="2"/>
        <v>44</v>
      </c>
      <c r="L31" s="93">
        <f t="shared" si="3"/>
        <v>29</v>
      </c>
      <c r="M31" s="94">
        <f t="shared" si="4"/>
        <v>88.96666666666667</v>
      </c>
      <c r="N31" s="95">
        <v>0</v>
      </c>
      <c r="O31" s="96">
        <v>13.18</v>
      </c>
      <c r="P31" s="97">
        <v>0</v>
      </c>
      <c r="Q31" s="97">
        <v>10</v>
      </c>
      <c r="R31" s="98">
        <v>16.27</v>
      </c>
      <c r="S31" s="95">
        <v>10</v>
      </c>
      <c r="T31" s="96">
        <v>38.48</v>
      </c>
      <c r="U31" s="95">
        <v>0</v>
      </c>
      <c r="V31" s="96">
        <v>9.35</v>
      </c>
      <c r="W31" s="95">
        <v>0</v>
      </c>
      <c r="X31" s="96">
        <v>39.65</v>
      </c>
      <c r="Y31" s="99">
        <f t="shared" si="5"/>
        <v>225.89666666666668</v>
      </c>
      <c r="Z31" s="100">
        <f t="shared" si="6"/>
        <v>274.10333333333335</v>
      </c>
      <c r="AA31" s="61"/>
      <c r="AB31" s="61"/>
      <c r="AC31" s="33"/>
      <c r="AD31" s="33"/>
      <c r="AE31" s="33"/>
    </row>
    <row r="32" spans="1:31" ht="12.75">
      <c r="A32" s="101">
        <v>19</v>
      </c>
      <c r="B32" s="110">
        <v>93</v>
      </c>
      <c r="C32" s="111" t="s">
        <v>182</v>
      </c>
      <c r="D32" s="111" t="s">
        <v>183</v>
      </c>
      <c r="E32" s="89">
        <v>500</v>
      </c>
      <c r="F32" s="156">
        <v>0.4625</v>
      </c>
      <c r="G32" s="156">
        <v>0.4931828703703704</v>
      </c>
      <c r="H32" s="91">
        <v>0.0003935185185185185</v>
      </c>
      <c r="I32" s="157">
        <f t="shared" si="0"/>
        <v>0.030289351851851855</v>
      </c>
      <c r="J32" s="93">
        <f t="shared" si="1"/>
        <v>0</v>
      </c>
      <c r="K32" s="93">
        <f t="shared" si="2"/>
        <v>43</v>
      </c>
      <c r="L32" s="93">
        <f t="shared" si="3"/>
        <v>37</v>
      </c>
      <c r="M32" s="94">
        <f t="shared" si="4"/>
        <v>87.23333333333333</v>
      </c>
      <c r="N32" s="95">
        <v>0</v>
      </c>
      <c r="O32" s="96">
        <v>13.19</v>
      </c>
      <c r="P32" s="97">
        <v>2</v>
      </c>
      <c r="Q32" s="97">
        <v>0</v>
      </c>
      <c r="R32" s="98">
        <v>16.8</v>
      </c>
      <c r="S32" s="95">
        <v>10</v>
      </c>
      <c r="T32" s="96">
        <v>43.15</v>
      </c>
      <c r="U32" s="95">
        <v>0</v>
      </c>
      <c r="V32" s="96">
        <v>11.78</v>
      </c>
      <c r="W32" s="95">
        <v>0</v>
      </c>
      <c r="X32" s="96">
        <v>45.21</v>
      </c>
      <c r="Y32" s="99">
        <f t="shared" si="5"/>
        <v>229.36333333333334</v>
      </c>
      <c r="Z32" s="100">
        <f t="shared" si="6"/>
        <v>270.63666666666666</v>
      </c>
      <c r="AA32" s="61"/>
      <c r="AB32" s="61"/>
      <c r="AC32" s="33"/>
      <c r="AD32" s="33"/>
      <c r="AE32" s="33"/>
    </row>
    <row r="33" spans="1:26" s="33" customFormat="1" ht="12.75">
      <c r="A33" s="101">
        <v>20</v>
      </c>
      <c r="B33" s="110">
        <v>129</v>
      </c>
      <c r="C33" s="111" t="s">
        <v>188</v>
      </c>
      <c r="D33" s="111" t="s">
        <v>188</v>
      </c>
      <c r="E33" s="89">
        <v>500</v>
      </c>
      <c r="F33" s="156">
        <v>0.49722222222222223</v>
      </c>
      <c r="G33" s="156">
        <v>0.5241319444444444</v>
      </c>
      <c r="H33" s="91">
        <v>0</v>
      </c>
      <c r="I33" s="157">
        <f t="shared" si="0"/>
        <v>0.02690972222222221</v>
      </c>
      <c r="J33" s="93">
        <f t="shared" si="1"/>
        <v>0</v>
      </c>
      <c r="K33" s="93">
        <f t="shared" si="2"/>
        <v>38</v>
      </c>
      <c r="L33" s="93">
        <f t="shared" si="3"/>
        <v>45</v>
      </c>
      <c r="M33" s="94">
        <f t="shared" si="4"/>
        <v>77.5</v>
      </c>
      <c r="N33" s="95">
        <v>0</v>
      </c>
      <c r="O33" s="96">
        <v>15.35</v>
      </c>
      <c r="P33" s="97">
        <v>0</v>
      </c>
      <c r="Q33" s="97">
        <v>0</v>
      </c>
      <c r="R33" s="98">
        <v>17.37</v>
      </c>
      <c r="S33" s="123">
        <v>10</v>
      </c>
      <c r="T33" s="96">
        <v>54.04</v>
      </c>
      <c r="U33" s="95">
        <v>0</v>
      </c>
      <c r="V33" s="96">
        <v>14.46</v>
      </c>
      <c r="W33" s="95">
        <v>0</v>
      </c>
      <c r="X33" s="96">
        <v>41.03</v>
      </c>
      <c r="Y33" s="99">
        <f t="shared" si="5"/>
        <v>229.75</v>
      </c>
      <c r="Z33" s="100">
        <f t="shared" si="6"/>
        <v>270.25</v>
      </c>
    </row>
    <row r="34" spans="1:26" s="33" customFormat="1" ht="12.75" customHeight="1">
      <c r="A34" s="101">
        <v>21</v>
      </c>
      <c r="B34" s="110">
        <v>108</v>
      </c>
      <c r="C34" s="111" t="s">
        <v>185</v>
      </c>
      <c r="D34" s="111" t="s">
        <v>68</v>
      </c>
      <c r="E34" s="89">
        <v>500</v>
      </c>
      <c r="F34" s="156">
        <v>0.47638888888888886</v>
      </c>
      <c r="G34" s="156">
        <v>0.5048032407407408</v>
      </c>
      <c r="H34" s="91">
        <v>0.0009375</v>
      </c>
      <c r="I34" s="157">
        <f t="shared" si="0"/>
        <v>0.027476851851851926</v>
      </c>
      <c r="J34" s="93">
        <f t="shared" si="1"/>
        <v>0</v>
      </c>
      <c r="K34" s="93">
        <f t="shared" si="2"/>
        <v>39</v>
      </c>
      <c r="L34" s="93">
        <f t="shared" si="3"/>
        <v>34</v>
      </c>
      <c r="M34" s="94">
        <f t="shared" si="4"/>
        <v>79.13333333333334</v>
      </c>
      <c r="N34" s="95">
        <v>4</v>
      </c>
      <c r="O34" s="96">
        <v>14.65</v>
      </c>
      <c r="P34" s="97">
        <v>4</v>
      </c>
      <c r="Q34" s="97">
        <v>0</v>
      </c>
      <c r="R34" s="98">
        <v>15.02</v>
      </c>
      <c r="S34" s="95">
        <v>20</v>
      </c>
      <c r="T34" s="96">
        <v>43.87</v>
      </c>
      <c r="U34" s="95">
        <v>0</v>
      </c>
      <c r="V34" s="96">
        <v>11.02</v>
      </c>
      <c r="W34" s="95">
        <v>0</v>
      </c>
      <c r="X34" s="96">
        <v>40.98</v>
      </c>
      <c r="Y34" s="99">
        <f t="shared" si="5"/>
        <v>232.67333333333335</v>
      </c>
      <c r="Z34" s="100">
        <f t="shared" si="6"/>
        <v>267.32666666666665</v>
      </c>
    </row>
    <row r="35" spans="1:26" s="33" customFormat="1" ht="12.75">
      <c r="A35" s="101">
        <v>22</v>
      </c>
      <c r="B35" s="110">
        <v>99</v>
      </c>
      <c r="C35" s="111" t="s">
        <v>184</v>
      </c>
      <c r="D35" s="111" t="s">
        <v>109</v>
      </c>
      <c r="E35" s="89">
        <v>500</v>
      </c>
      <c r="F35" s="156">
        <v>0.46805555555555556</v>
      </c>
      <c r="G35" s="156">
        <v>0.49953703703703706</v>
      </c>
      <c r="H35" s="91">
        <v>0</v>
      </c>
      <c r="I35" s="157">
        <f t="shared" si="0"/>
        <v>0.0314814814814815</v>
      </c>
      <c r="J35" s="93">
        <f t="shared" si="1"/>
        <v>0</v>
      </c>
      <c r="K35" s="93">
        <f t="shared" si="2"/>
        <v>45</v>
      </c>
      <c r="L35" s="93">
        <f t="shared" si="3"/>
        <v>20</v>
      </c>
      <c r="M35" s="94">
        <f t="shared" si="4"/>
        <v>90.66666666666667</v>
      </c>
      <c r="N35" s="95">
        <v>0</v>
      </c>
      <c r="O35" s="96">
        <v>12.77</v>
      </c>
      <c r="P35" s="97">
        <v>2</v>
      </c>
      <c r="Q35" s="97">
        <v>0</v>
      </c>
      <c r="R35" s="98">
        <v>23.21</v>
      </c>
      <c r="S35" s="123">
        <v>0</v>
      </c>
      <c r="T35" s="96">
        <v>47.94</v>
      </c>
      <c r="U35" s="95">
        <v>10</v>
      </c>
      <c r="V35" s="96">
        <v>10.24</v>
      </c>
      <c r="W35" s="95">
        <v>0</v>
      </c>
      <c r="X35" s="96">
        <v>38.64</v>
      </c>
      <c r="Y35" s="99">
        <f t="shared" si="5"/>
        <v>235.4666666666667</v>
      </c>
      <c r="Z35" s="100">
        <f t="shared" si="6"/>
        <v>264.5333333333333</v>
      </c>
    </row>
    <row r="36" spans="1:26" s="33" customFormat="1" ht="12.75">
      <c r="A36" s="101">
        <v>23</v>
      </c>
      <c r="B36" s="110">
        <v>53</v>
      </c>
      <c r="C36" s="111" t="s">
        <v>175</v>
      </c>
      <c r="D36" s="111" t="s">
        <v>127</v>
      </c>
      <c r="E36" s="89">
        <v>500</v>
      </c>
      <c r="F36" s="156">
        <v>0.4236111111111111</v>
      </c>
      <c r="G36" s="156">
        <v>0.4597685185185185</v>
      </c>
      <c r="H36" s="91">
        <v>0.0004166666666666667</v>
      </c>
      <c r="I36" s="157">
        <f t="shared" si="0"/>
        <v>0.035740740740740747</v>
      </c>
      <c r="J36" s="93">
        <f t="shared" si="1"/>
        <v>0</v>
      </c>
      <c r="K36" s="93">
        <f t="shared" si="2"/>
        <v>51</v>
      </c>
      <c r="L36" s="93">
        <f t="shared" si="3"/>
        <v>28</v>
      </c>
      <c r="M36" s="94">
        <f t="shared" si="4"/>
        <v>102.93333333333334</v>
      </c>
      <c r="N36" s="95">
        <v>0</v>
      </c>
      <c r="O36" s="96">
        <v>13.73</v>
      </c>
      <c r="P36" s="97">
        <v>4</v>
      </c>
      <c r="Q36" s="97">
        <v>0</v>
      </c>
      <c r="R36" s="98">
        <v>25.31</v>
      </c>
      <c r="S36" s="123">
        <v>0</v>
      </c>
      <c r="T36" s="96">
        <v>44.68</v>
      </c>
      <c r="U36" s="95">
        <v>0</v>
      </c>
      <c r="V36" s="96">
        <v>11.96</v>
      </c>
      <c r="W36" s="95">
        <v>0</v>
      </c>
      <c r="X36" s="96">
        <v>50.03</v>
      </c>
      <c r="Y36" s="99">
        <f t="shared" si="5"/>
        <v>252.64333333333335</v>
      </c>
      <c r="Z36" s="100">
        <f t="shared" si="6"/>
        <v>247.35666666666665</v>
      </c>
    </row>
    <row r="37" spans="1:26" s="33" customFormat="1" ht="12.75">
      <c r="A37" s="101">
        <v>24</v>
      </c>
      <c r="B37" s="110">
        <v>17</v>
      </c>
      <c r="C37" s="111" t="s">
        <v>144</v>
      </c>
      <c r="D37" s="111" t="s">
        <v>144</v>
      </c>
      <c r="E37" s="89">
        <v>500</v>
      </c>
      <c r="F37" s="156">
        <v>0.3902777777777778</v>
      </c>
      <c r="G37" s="156">
        <v>0.4191898148148148</v>
      </c>
      <c r="H37" s="91">
        <v>0</v>
      </c>
      <c r="I37" s="157">
        <f t="shared" si="0"/>
        <v>0.02891203703703704</v>
      </c>
      <c r="J37" s="93">
        <f t="shared" si="1"/>
        <v>0</v>
      </c>
      <c r="K37" s="93">
        <f t="shared" si="2"/>
        <v>41</v>
      </c>
      <c r="L37" s="93">
        <f t="shared" si="3"/>
        <v>38</v>
      </c>
      <c r="M37" s="94">
        <f t="shared" si="4"/>
        <v>83.26666666666667</v>
      </c>
      <c r="N37" s="95">
        <v>5</v>
      </c>
      <c r="O37" s="96">
        <v>14.97</v>
      </c>
      <c r="P37" s="97">
        <v>0</v>
      </c>
      <c r="Q37" s="97">
        <v>10</v>
      </c>
      <c r="R37" s="98">
        <v>35.88</v>
      </c>
      <c r="S37" s="95">
        <v>0</v>
      </c>
      <c r="T37" s="96">
        <v>44.62</v>
      </c>
      <c r="U37" s="95">
        <v>10</v>
      </c>
      <c r="V37" s="96">
        <v>11.68</v>
      </c>
      <c r="W37" s="95">
        <v>0</v>
      </c>
      <c r="X37" s="96">
        <v>42.01</v>
      </c>
      <c r="Y37" s="99">
        <f t="shared" si="5"/>
        <v>257.4266666666667</v>
      </c>
      <c r="Z37" s="100">
        <f t="shared" si="6"/>
        <v>242.57333333333332</v>
      </c>
    </row>
    <row r="38" spans="1:26" s="33" customFormat="1" ht="12.75">
      <c r="A38" s="101">
        <v>25</v>
      </c>
      <c r="B38" s="110">
        <v>5</v>
      </c>
      <c r="C38" s="111" t="s">
        <v>171</v>
      </c>
      <c r="D38" s="111" t="s">
        <v>142</v>
      </c>
      <c r="E38" s="89">
        <v>500</v>
      </c>
      <c r="F38" s="156">
        <v>0.37916666666666665</v>
      </c>
      <c r="G38" s="156">
        <v>0.4137615740740741</v>
      </c>
      <c r="H38" s="91">
        <v>0.001388888888888889</v>
      </c>
      <c r="I38" s="157">
        <f t="shared" si="0"/>
        <v>0.03320601851851856</v>
      </c>
      <c r="J38" s="93">
        <f t="shared" si="1"/>
        <v>0</v>
      </c>
      <c r="K38" s="93">
        <f t="shared" si="2"/>
        <v>47</v>
      </c>
      <c r="L38" s="93">
        <f t="shared" si="3"/>
        <v>49</v>
      </c>
      <c r="M38" s="94">
        <f t="shared" si="4"/>
        <v>95.63333333333334</v>
      </c>
      <c r="N38" s="95">
        <v>0</v>
      </c>
      <c r="O38" s="96">
        <v>16.29</v>
      </c>
      <c r="P38" s="97">
        <v>2</v>
      </c>
      <c r="Q38" s="97">
        <v>0</v>
      </c>
      <c r="R38" s="98">
        <v>21.45</v>
      </c>
      <c r="S38" s="95">
        <v>0</v>
      </c>
      <c r="T38" s="96">
        <v>61.98</v>
      </c>
      <c r="U38" s="95">
        <v>0</v>
      </c>
      <c r="V38" s="96">
        <v>17.5</v>
      </c>
      <c r="W38" s="95">
        <v>0</v>
      </c>
      <c r="X38" s="96">
        <v>45.14</v>
      </c>
      <c r="Y38" s="99">
        <f t="shared" si="5"/>
        <v>259.99333333333334</v>
      </c>
      <c r="Z38" s="100">
        <f t="shared" si="6"/>
        <v>240.00666666666666</v>
      </c>
    </row>
    <row r="39" spans="1:26" s="33" customFormat="1" ht="12.75">
      <c r="A39" s="101">
        <v>26</v>
      </c>
      <c r="B39" s="110">
        <v>169</v>
      </c>
      <c r="C39" s="111" t="s">
        <v>121</v>
      </c>
      <c r="D39" s="111" t="s">
        <v>122</v>
      </c>
      <c r="E39" s="89">
        <v>500</v>
      </c>
      <c r="F39" s="156">
        <v>0.5444444444444444</v>
      </c>
      <c r="G39" s="156">
        <v>0.5895717592592593</v>
      </c>
      <c r="H39" s="91">
        <v>0</v>
      </c>
      <c r="I39" s="157">
        <f t="shared" si="0"/>
        <v>0.04512731481481491</v>
      </c>
      <c r="J39" s="93">
        <f t="shared" si="1"/>
        <v>1</v>
      </c>
      <c r="K39" s="93">
        <f t="shared" si="2"/>
        <v>4</v>
      </c>
      <c r="L39" s="93">
        <f t="shared" si="3"/>
        <v>59</v>
      </c>
      <c r="M39" s="94">
        <f t="shared" si="4"/>
        <v>129.96666666666667</v>
      </c>
      <c r="N39" s="95">
        <v>7</v>
      </c>
      <c r="O39" s="96">
        <v>11.97</v>
      </c>
      <c r="P39" s="97">
        <v>0</v>
      </c>
      <c r="Q39" s="97">
        <v>0</v>
      </c>
      <c r="R39" s="98">
        <v>15.58</v>
      </c>
      <c r="S39" s="95">
        <v>0</v>
      </c>
      <c r="T39" s="96">
        <v>48.82</v>
      </c>
      <c r="U39" s="123">
        <v>0</v>
      </c>
      <c r="V39" s="96">
        <v>11.29</v>
      </c>
      <c r="W39" s="95">
        <v>0</v>
      </c>
      <c r="X39" s="96">
        <v>38.64</v>
      </c>
      <c r="Y39" s="99">
        <f t="shared" si="5"/>
        <v>263.26666666666665</v>
      </c>
      <c r="Z39" s="100">
        <f t="shared" si="6"/>
        <v>236.73333333333335</v>
      </c>
    </row>
    <row r="40" spans="1:26" ht="12.75">
      <c r="A40" s="101">
        <v>27</v>
      </c>
      <c r="B40" s="110">
        <v>175</v>
      </c>
      <c r="C40" s="111" t="s">
        <v>195</v>
      </c>
      <c r="D40" s="111" t="s">
        <v>196</v>
      </c>
      <c r="E40" s="89">
        <v>500</v>
      </c>
      <c r="F40" s="156">
        <v>0.5527777777777778</v>
      </c>
      <c r="G40" s="156">
        <v>0.5968402777777778</v>
      </c>
      <c r="H40" s="91">
        <v>0.002025462962962963</v>
      </c>
      <c r="I40" s="157">
        <f t="shared" si="0"/>
        <v>0.04203703703703704</v>
      </c>
      <c r="J40" s="93">
        <f t="shared" si="1"/>
        <v>1</v>
      </c>
      <c r="K40" s="93">
        <f t="shared" si="2"/>
        <v>0</v>
      </c>
      <c r="L40" s="93">
        <f t="shared" si="3"/>
        <v>32</v>
      </c>
      <c r="M40" s="94">
        <f t="shared" si="4"/>
        <v>121.06666666666666</v>
      </c>
      <c r="N40" s="95">
        <v>0</v>
      </c>
      <c r="O40" s="96">
        <v>14.85</v>
      </c>
      <c r="P40" s="97">
        <v>0</v>
      </c>
      <c r="Q40" s="97">
        <v>0</v>
      </c>
      <c r="R40" s="98">
        <v>20.91</v>
      </c>
      <c r="S40" s="123">
        <v>0</v>
      </c>
      <c r="T40" s="96">
        <v>27.31</v>
      </c>
      <c r="U40" s="95">
        <v>0</v>
      </c>
      <c r="V40" s="96">
        <v>10.04</v>
      </c>
      <c r="W40" s="95">
        <v>0</v>
      </c>
      <c r="X40" s="96">
        <v>93</v>
      </c>
      <c r="Y40" s="99">
        <f t="shared" si="5"/>
        <v>287.1766666666666</v>
      </c>
      <c r="Z40" s="100">
        <f t="shared" si="6"/>
        <v>212.82333333333338</v>
      </c>
    </row>
    <row r="41" spans="1:26" ht="12.75">
      <c r="A41" s="101">
        <v>28</v>
      </c>
      <c r="B41" s="110">
        <v>77</v>
      </c>
      <c r="C41" s="111" t="s">
        <v>180</v>
      </c>
      <c r="D41" s="111" t="s">
        <v>181</v>
      </c>
      <c r="E41" s="89">
        <v>500</v>
      </c>
      <c r="F41" s="156">
        <v>0.44583333333333336</v>
      </c>
      <c r="G41" s="156">
        <v>0.477974537037037</v>
      </c>
      <c r="H41" s="91">
        <v>0.002337962962962963</v>
      </c>
      <c r="I41" s="157">
        <f t="shared" si="0"/>
        <v>0.029803240740740696</v>
      </c>
      <c r="J41" s="93">
        <f t="shared" si="1"/>
        <v>0</v>
      </c>
      <c r="K41" s="93">
        <f t="shared" si="2"/>
        <v>42</v>
      </c>
      <c r="L41" s="93">
        <f t="shared" si="3"/>
        <v>55</v>
      </c>
      <c r="M41" s="94">
        <f t="shared" si="4"/>
        <v>85.83333333333333</v>
      </c>
      <c r="N41" s="95">
        <v>120</v>
      </c>
      <c r="O41" s="96">
        <v>0</v>
      </c>
      <c r="P41" s="97">
        <v>0</v>
      </c>
      <c r="Q41" s="97">
        <v>0</v>
      </c>
      <c r="R41" s="98">
        <v>15.15</v>
      </c>
      <c r="S41" s="95">
        <v>10</v>
      </c>
      <c r="T41" s="96">
        <v>32.41</v>
      </c>
      <c r="U41" s="95">
        <v>0</v>
      </c>
      <c r="V41" s="96">
        <v>13.71</v>
      </c>
      <c r="W41" s="95">
        <v>0</v>
      </c>
      <c r="X41" s="96">
        <v>37.9</v>
      </c>
      <c r="Y41" s="99">
        <f t="shared" si="5"/>
        <v>315.0033333333333</v>
      </c>
      <c r="Z41" s="100">
        <f t="shared" si="6"/>
        <v>184.99666666666673</v>
      </c>
    </row>
    <row r="42" spans="1:26" ht="12.75">
      <c r="A42" s="101">
        <v>29</v>
      </c>
      <c r="B42" s="110">
        <v>171</v>
      </c>
      <c r="C42" s="111" t="s">
        <v>193</v>
      </c>
      <c r="D42" s="111" t="s">
        <v>194</v>
      </c>
      <c r="E42" s="89">
        <v>500</v>
      </c>
      <c r="F42" s="156">
        <v>0.5472222222222223</v>
      </c>
      <c r="G42" s="156">
        <v>0.6100578703703704</v>
      </c>
      <c r="H42" s="91">
        <v>0</v>
      </c>
      <c r="I42" s="157">
        <f t="shared" si="0"/>
        <v>0.06283564814814813</v>
      </c>
      <c r="J42" s="93">
        <f t="shared" si="1"/>
        <v>1</v>
      </c>
      <c r="K42" s="93">
        <f t="shared" si="2"/>
        <v>30</v>
      </c>
      <c r="L42" s="93">
        <f t="shared" si="3"/>
        <v>29</v>
      </c>
      <c r="M42" s="94">
        <f t="shared" si="4"/>
        <v>180.96666666666667</v>
      </c>
      <c r="N42" s="95">
        <v>0</v>
      </c>
      <c r="O42" s="96">
        <v>12.39</v>
      </c>
      <c r="P42" s="97">
        <v>2</v>
      </c>
      <c r="Q42" s="97">
        <v>10</v>
      </c>
      <c r="R42" s="98">
        <v>13.14</v>
      </c>
      <c r="S42" s="123">
        <v>10</v>
      </c>
      <c r="T42" s="96">
        <v>36</v>
      </c>
      <c r="U42" s="95">
        <v>0</v>
      </c>
      <c r="V42" s="96">
        <v>10.34</v>
      </c>
      <c r="W42" s="95">
        <v>0</v>
      </c>
      <c r="X42" s="96">
        <v>44.95</v>
      </c>
      <c r="Y42" s="99">
        <f t="shared" si="5"/>
        <v>319.78666666666663</v>
      </c>
      <c r="Z42" s="100">
        <f t="shared" si="6"/>
        <v>180.21333333333337</v>
      </c>
    </row>
    <row r="43" spans="1:26" ht="12.75">
      <c r="A43" s="101">
        <v>30</v>
      </c>
      <c r="B43" s="110">
        <v>29</v>
      </c>
      <c r="C43" s="111" t="s">
        <v>59</v>
      </c>
      <c r="D43" s="111" t="s">
        <v>60</v>
      </c>
      <c r="E43" s="89">
        <v>500</v>
      </c>
      <c r="F43" s="156">
        <v>0.4013888888888889</v>
      </c>
      <c r="G43" s="156">
        <v>0.4704976851851852</v>
      </c>
      <c r="H43" s="91">
        <v>0</v>
      </c>
      <c r="I43" s="157">
        <f t="shared" si="0"/>
        <v>0.0691087962962963</v>
      </c>
      <c r="J43" s="93">
        <f t="shared" si="1"/>
        <v>1</v>
      </c>
      <c r="K43" s="93">
        <f t="shared" si="2"/>
        <v>39</v>
      </c>
      <c r="L43" s="93">
        <f t="shared" si="3"/>
        <v>31</v>
      </c>
      <c r="M43" s="94">
        <f t="shared" si="4"/>
        <v>199.03333333333333</v>
      </c>
      <c r="N43" s="95">
        <v>0</v>
      </c>
      <c r="O43" s="96">
        <v>11.21</v>
      </c>
      <c r="P43" s="97">
        <v>0</v>
      </c>
      <c r="Q43" s="97">
        <v>0</v>
      </c>
      <c r="R43" s="98">
        <v>12.18</v>
      </c>
      <c r="S43" s="95">
        <v>10</v>
      </c>
      <c r="T43" s="96">
        <v>40.25</v>
      </c>
      <c r="U43" s="95">
        <v>0</v>
      </c>
      <c r="V43" s="96">
        <v>11.38</v>
      </c>
      <c r="W43" s="95">
        <v>0</v>
      </c>
      <c r="X43" s="96">
        <v>36.53</v>
      </c>
      <c r="Y43" s="99">
        <f t="shared" si="5"/>
        <v>320.58333333333337</v>
      </c>
      <c r="Z43" s="100">
        <f t="shared" si="6"/>
        <v>179.41666666666663</v>
      </c>
    </row>
    <row r="44" spans="1:26" ht="12.75">
      <c r="A44" s="101">
        <v>31</v>
      </c>
      <c r="B44" s="110">
        <v>135</v>
      </c>
      <c r="C44" s="111" t="s">
        <v>189</v>
      </c>
      <c r="D44" s="111" t="s">
        <v>85</v>
      </c>
      <c r="E44" s="89">
        <v>500</v>
      </c>
      <c r="F44" s="156">
        <v>0.5027777777777778</v>
      </c>
      <c r="G44" s="156">
        <v>0.575324074074074</v>
      </c>
      <c r="H44" s="91">
        <v>0.004247685185185185</v>
      </c>
      <c r="I44" s="157">
        <f t="shared" si="0"/>
        <v>0.06829861111111109</v>
      </c>
      <c r="J44" s="93">
        <f t="shared" si="1"/>
        <v>1</v>
      </c>
      <c r="K44" s="93">
        <f t="shared" si="2"/>
        <v>38</v>
      </c>
      <c r="L44" s="93">
        <f t="shared" si="3"/>
        <v>21</v>
      </c>
      <c r="M44" s="94">
        <f t="shared" si="4"/>
        <v>196.7</v>
      </c>
      <c r="N44" s="95">
        <v>2</v>
      </c>
      <c r="O44" s="96">
        <v>13.51</v>
      </c>
      <c r="P44" s="97">
        <v>0</v>
      </c>
      <c r="Q44" s="97">
        <v>0</v>
      </c>
      <c r="R44" s="98">
        <v>14.96</v>
      </c>
      <c r="S44" s="123">
        <v>0</v>
      </c>
      <c r="T44" s="96">
        <v>43.15</v>
      </c>
      <c r="U44" s="95">
        <v>10</v>
      </c>
      <c r="V44" s="96">
        <v>12.84</v>
      </c>
      <c r="W44" s="95">
        <v>0</v>
      </c>
      <c r="X44" s="96">
        <v>49.21</v>
      </c>
      <c r="Y44" s="99">
        <f t="shared" si="5"/>
        <v>342.36999999999995</v>
      </c>
      <c r="Z44" s="100">
        <f t="shared" si="6"/>
        <v>157.63000000000005</v>
      </c>
    </row>
    <row r="45" spans="1:26" ht="12.75">
      <c r="A45" s="101" t="s">
        <v>244</v>
      </c>
      <c r="B45" s="110">
        <v>14</v>
      </c>
      <c r="C45" s="111" t="s">
        <v>248</v>
      </c>
      <c r="D45" s="111" t="s">
        <v>173</v>
      </c>
      <c r="E45" s="89">
        <v>500</v>
      </c>
      <c r="F45" s="156">
        <v>0.39375</v>
      </c>
      <c r="G45" s="156">
        <v>0.4264351851851852</v>
      </c>
      <c r="H45" s="91">
        <v>0.001851851851851852</v>
      </c>
      <c r="I45" s="157">
        <f t="shared" si="0"/>
        <v>0.030833333333333355</v>
      </c>
      <c r="J45" s="93">
        <f t="shared" si="1"/>
        <v>0</v>
      </c>
      <c r="K45" s="93">
        <f t="shared" si="2"/>
        <v>44</v>
      </c>
      <c r="L45" s="93">
        <f t="shared" si="3"/>
        <v>24</v>
      </c>
      <c r="M45" s="94">
        <f t="shared" si="4"/>
        <v>88.8</v>
      </c>
      <c r="N45" s="95">
        <v>2</v>
      </c>
      <c r="O45" s="96">
        <v>16.44</v>
      </c>
      <c r="P45" s="97">
        <v>0</v>
      </c>
      <c r="Q45" s="97">
        <v>0</v>
      </c>
      <c r="R45" s="98">
        <v>12.61</v>
      </c>
      <c r="S45" s="95">
        <v>0</v>
      </c>
      <c r="T45" s="96">
        <v>32.53</v>
      </c>
      <c r="U45" s="95">
        <v>0</v>
      </c>
      <c r="V45" s="96">
        <v>11.95</v>
      </c>
      <c r="W45" s="95">
        <v>0</v>
      </c>
      <c r="X45" s="96">
        <v>46.82</v>
      </c>
      <c r="Y45" s="99">
        <f t="shared" si="5"/>
        <v>211.14999999999998</v>
      </c>
      <c r="Z45" s="100" t="s">
        <v>244</v>
      </c>
    </row>
  </sheetData>
  <sheetProtection selectLockedCells="1" selectUnlockedCells="1"/>
  <mergeCells count="14">
    <mergeCell ref="G11:G12"/>
    <mergeCell ref="H11:H12"/>
    <mergeCell ref="I11:I12"/>
    <mergeCell ref="N11:O12"/>
    <mergeCell ref="P11:P12"/>
    <mergeCell ref="Q11:R12"/>
    <mergeCell ref="S11:T12"/>
    <mergeCell ref="U11:V12"/>
    <mergeCell ref="W11:X12"/>
    <mergeCell ref="N10:O10"/>
    <mergeCell ref="Q10:R10"/>
    <mergeCell ref="S10:T10"/>
    <mergeCell ref="U10:V10"/>
    <mergeCell ref="W10:X10"/>
  </mergeCells>
  <printOptions/>
  <pageMargins left="0.3597222222222222" right="0.5" top="0.4597222222222222" bottom="0.5701388888888889" header="0.5118055555555555" footer="0.5118055555555555"/>
  <pageSetup fitToHeight="2" fitToWidth="1"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D36"/>
  <sheetViews>
    <sheetView zoomScaleSheetLayoutView="100" zoomScalePageLayoutView="0" workbookViewId="0" topLeftCell="A1">
      <selection activeCell="O21" sqref="O21"/>
    </sheetView>
  </sheetViews>
  <sheetFormatPr defaultColWidth="9.00390625" defaultRowHeight="12.75"/>
  <cols>
    <col min="1" max="1" width="6.375" style="1" customWidth="1"/>
    <col min="2" max="2" width="7.00390625" style="1" customWidth="1"/>
    <col min="3" max="3" width="17.375" style="1" customWidth="1"/>
    <col min="4" max="4" width="11.375" style="1" customWidth="1"/>
    <col min="5" max="5" width="5.75390625" style="1" customWidth="1"/>
    <col min="6" max="6" width="7.75390625" style="147" customWidth="1"/>
    <col min="7" max="7" width="8.125" style="147" customWidth="1"/>
    <col min="8" max="8" width="7.375" style="2" customWidth="1"/>
    <col min="9" max="9" width="7.00390625" style="147" customWidth="1"/>
    <col min="10" max="12" width="0" style="5" hidden="1" customWidth="1"/>
    <col min="13" max="13" width="7.625" style="6" customWidth="1"/>
    <col min="14" max="14" width="5.75390625" style="1" customWidth="1"/>
    <col min="15" max="15" width="5.125" style="7" customWidth="1"/>
    <col min="16" max="16" width="7.125" style="1" customWidth="1"/>
    <col min="17" max="18" width="6.125" style="1" customWidth="1"/>
    <col min="19" max="19" width="8.75390625" style="1" customWidth="1"/>
    <col min="20" max="20" width="5.25390625" style="1" customWidth="1"/>
    <col min="21" max="21" width="5.75390625" style="1" customWidth="1"/>
    <col min="22" max="22" width="4.75390625" style="1" customWidth="1"/>
    <col min="23" max="23" width="6.875" style="1" customWidth="1"/>
    <col min="24" max="24" width="6.75390625" style="1" customWidth="1"/>
    <col min="25" max="25" width="8.625" style="1" customWidth="1"/>
    <col min="27" max="27" width="9.125" style="1" customWidth="1"/>
  </cols>
  <sheetData>
    <row r="1" spans="1:30" ht="17.25">
      <c r="A1" s="175"/>
      <c r="B1" s="176"/>
      <c r="C1" s="176"/>
      <c r="D1" s="176"/>
      <c r="E1" s="176"/>
      <c r="F1" s="379"/>
      <c r="G1" s="379"/>
      <c r="H1" s="177"/>
      <c r="I1" s="379"/>
      <c r="J1" s="178"/>
      <c r="K1" s="178"/>
      <c r="L1" s="178"/>
      <c r="M1" s="179"/>
      <c r="N1" s="175"/>
      <c r="O1" s="180"/>
      <c r="P1" s="175"/>
      <c r="Q1" s="181"/>
      <c r="R1" s="181"/>
      <c r="S1" s="175"/>
      <c r="T1" s="175"/>
      <c r="U1" s="175"/>
      <c r="V1" s="175"/>
      <c r="W1" s="175"/>
      <c r="X1" s="175"/>
      <c r="Y1" s="175"/>
      <c r="Z1" s="174"/>
      <c r="AA1" s="174"/>
      <c r="AB1" s="174"/>
      <c r="AC1" s="174"/>
      <c r="AD1" s="174"/>
    </row>
    <row r="2" spans="1:30" ht="18.75">
      <c r="A2" s="175"/>
      <c r="B2" s="182"/>
      <c r="C2" s="182"/>
      <c r="D2" s="183"/>
      <c r="E2" s="176"/>
      <c r="F2" s="379"/>
      <c r="G2" s="379"/>
      <c r="H2" s="177"/>
      <c r="I2" s="387" t="s">
        <v>0</v>
      </c>
      <c r="J2" s="185"/>
      <c r="K2" s="185"/>
      <c r="L2" s="185"/>
      <c r="M2" s="186"/>
      <c r="N2" s="187"/>
      <c r="O2" s="188"/>
      <c r="P2" s="189"/>
      <c r="Q2" s="189"/>
      <c r="R2" s="189"/>
      <c r="S2" s="189"/>
      <c r="T2" s="189"/>
      <c r="U2" s="189"/>
      <c r="V2" s="175"/>
      <c r="W2" s="175"/>
      <c r="X2" s="175"/>
      <c r="Y2" s="175"/>
      <c r="Z2" s="174"/>
      <c r="AA2" s="190"/>
      <c r="AB2" s="191"/>
      <c r="AC2" s="191"/>
      <c r="AD2" s="191"/>
    </row>
    <row r="3" spans="1:30" ht="15.75">
      <c r="A3" s="175"/>
      <c r="B3" s="175"/>
      <c r="C3" s="175"/>
      <c r="D3" s="175"/>
      <c r="E3" s="175"/>
      <c r="F3" s="380"/>
      <c r="G3" s="380"/>
      <c r="H3" s="192"/>
      <c r="I3" s="387" t="s">
        <v>1</v>
      </c>
      <c r="J3" s="193"/>
      <c r="K3" s="193"/>
      <c r="L3" s="193"/>
      <c r="M3" s="194"/>
      <c r="N3" s="195"/>
      <c r="O3" s="196"/>
      <c r="P3" s="175"/>
      <c r="Q3" s="175"/>
      <c r="R3" s="197"/>
      <c r="S3" s="175"/>
      <c r="T3" s="175"/>
      <c r="U3" s="175"/>
      <c r="V3" s="175"/>
      <c r="W3" s="175"/>
      <c r="X3" s="175"/>
      <c r="Y3" s="175"/>
      <c r="Z3" s="174"/>
      <c r="AA3" s="190"/>
      <c r="AB3" s="191"/>
      <c r="AC3" s="191"/>
      <c r="AD3" s="191"/>
    </row>
    <row r="4" spans="1:30" ht="15.75">
      <c r="A4" s="175"/>
      <c r="B4" s="175"/>
      <c r="C4" s="175"/>
      <c r="D4" s="175"/>
      <c r="E4" s="175"/>
      <c r="F4" s="380"/>
      <c r="G4" s="380"/>
      <c r="H4" s="192"/>
      <c r="I4" s="387" t="s">
        <v>197</v>
      </c>
      <c r="J4" s="193"/>
      <c r="K4" s="193"/>
      <c r="L4" s="193"/>
      <c r="M4" s="184"/>
      <c r="N4" s="195"/>
      <c r="O4" s="196"/>
      <c r="P4" s="198"/>
      <c r="Q4" s="199"/>
      <c r="R4" s="175"/>
      <c r="S4" s="175"/>
      <c r="T4" s="175"/>
      <c r="U4" s="175"/>
      <c r="V4" s="175"/>
      <c r="W4" s="175"/>
      <c r="X4" s="175"/>
      <c r="Y4" s="175"/>
      <c r="Z4" s="174"/>
      <c r="AA4" s="190"/>
      <c r="AB4" s="191"/>
      <c r="AC4" s="191"/>
      <c r="AD4" s="191"/>
    </row>
    <row r="5" spans="1:30" ht="15.75">
      <c r="A5" s="175"/>
      <c r="B5" s="175"/>
      <c r="C5" s="175"/>
      <c r="D5" s="175"/>
      <c r="E5" s="175"/>
      <c r="F5" s="380"/>
      <c r="G5" s="380"/>
      <c r="H5" s="192"/>
      <c r="I5" s="380"/>
      <c r="J5" s="200"/>
      <c r="K5" s="200"/>
      <c r="L5" s="200"/>
      <c r="M5" s="201"/>
      <c r="N5" s="175"/>
      <c r="O5" s="180"/>
      <c r="P5" s="175"/>
      <c r="Q5" s="175"/>
      <c r="R5" s="197"/>
      <c r="S5" s="175"/>
      <c r="T5" s="175"/>
      <c r="U5" s="175"/>
      <c r="V5" s="175"/>
      <c r="W5" s="175"/>
      <c r="X5" s="175"/>
      <c r="Y5" s="175"/>
      <c r="Z5" s="174"/>
      <c r="AA5" s="190"/>
      <c r="AB5" s="191"/>
      <c r="AC5" s="191"/>
      <c r="AD5" s="191"/>
    </row>
    <row r="6" spans="1:30" ht="21" customHeight="1">
      <c r="A6" s="175"/>
      <c r="B6" s="175"/>
      <c r="C6" s="175"/>
      <c r="D6" s="175"/>
      <c r="E6" s="175"/>
      <c r="F6" s="380"/>
      <c r="G6" s="380"/>
      <c r="H6" s="192"/>
      <c r="I6" s="380"/>
      <c r="J6" s="200"/>
      <c r="K6" s="200"/>
      <c r="L6" s="200"/>
      <c r="M6" s="201"/>
      <c r="N6" s="175"/>
      <c r="O6" s="180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4"/>
      <c r="AA6" s="190"/>
      <c r="AB6" s="191"/>
      <c r="AC6" s="191"/>
      <c r="AD6" s="191"/>
    </row>
    <row r="7" spans="1:30" ht="12.75">
      <c r="A7" s="190"/>
      <c r="B7" s="190"/>
      <c r="C7" s="190"/>
      <c r="D7" s="190"/>
      <c r="E7" s="202"/>
      <c r="F7" s="137"/>
      <c r="G7" s="137"/>
      <c r="H7" s="203"/>
      <c r="I7" s="137"/>
      <c r="J7" s="202"/>
      <c r="K7" s="202"/>
      <c r="L7" s="202"/>
      <c r="M7" s="202"/>
      <c r="N7" s="190"/>
      <c r="O7" s="202"/>
      <c r="P7" s="190"/>
      <c r="Q7" s="202"/>
      <c r="R7" s="202"/>
      <c r="S7" s="190"/>
      <c r="T7" s="190"/>
      <c r="U7" s="190"/>
      <c r="V7" s="190"/>
      <c r="W7" s="190"/>
      <c r="X7" s="190"/>
      <c r="Y7" s="190"/>
      <c r="Z7" s="174"/>
      <c r="AA7" s="190"/>
      <c r="AB7" s="191"/>
      <c r="AC7" s="191"/>
      <c r="AD7" s="191"/>
    </row>
    <row r="8" spans="1:30" ht="18.75">
      <c r="A8" s="190"/>
      <c r="B8" s="204"/>
      <c r="C8" s="204"/>
      <c r="D8" s="174"/>
      <c r="E8" s="205"/>
      <c r="F8" s="392" t="s">
        <v>198</v>
      </c>
      <c r="G8" s="138"/>
      <c r="H8" s="206"/>
      <c r="I8" s="138"/>
      <c r="J8" s="207"/>
      <c r="K8" s="207"/>
      <c r="L8" s="207"/>
      <c r="M8" s="208"/>
      <c r="N8" s="190"/>
      <c r="O8" s="209"/>
      <c r="P8" s="190"/>
      <c r="Q8" s="174"/>
      <c r="R8" s="205"/>
      <c r="S8" s="190"/>
      <c r="T8" s="190"/>
      <c r="U8" s="190"/>
      <c r="V8" s="190"/>
      <c r="W8" s="190"/>
      <c r="X8" s="190"/>
      <c r="Y8" s="190"/>
      <c r="Z8" s="174"/>
      <c r="AA8" s="190"/>
      <c r="AB8" s="191"/>
      <c r="AC8" s="191"/>
      <c r="AD8" s="191"/>
    </row>
    <row r="9" spans="1:30" ht="13.5" thickBot="1">
      <c r="A9" s="174"/>
      <c r="B9" s="210"/>
      <c r="C9" s="210"/>
      <c r="D9" s="210"/>
      <c r="E9" s="210"/>
      <c r="F9" s="139"/>
      <c r="G9" s="139"/>
      <c r="H9" s="211"/>
      <c r="I9" s="388"/>
      <c r="J9" s="212"/>
      <c r="K9" s="212"/>
      <c r="L9" s="212"/>
      <c r="M9" s="213"/>
      <c r="N9" s="214"/>
      <c r="O9" s="215"/>
      <c r="P9" s="215"/>
      <c r="Q9" s="216"/>
      <c r="R9" s="217"/>
      <c r="S9" s="214"/>
      <c r="T9" s="214"/>
      <c r="U9" s="214"/>
      <c r="V9" s="214"/>
      <c r="W9" s="174"/>
      <c r="X9" s="174"/>
      <c r="Y9" s="214"/>
      <c r="Z9" s="174"/>
      <c r="AA9" s="174"/>
      <c r="AB9" s="174"/>
      <c r="AC9" s="191"/>
      <c r="AD9" s="191"/>
    </row>
    <row r="10" spans="1:30" ht="15">
      <c r="A10" s="174"/>
      <c r="B10" s="218" t="s">
        <v>4</v>
      </c>
      <c r="C10" s="218" t="s">
        <v>5</v>
      </c>
      <c r="D10" s="218" t="s">
        <v>6</v>
      </c>
      <c r="E10" s="219" t="s">
        <v>7</v>
      </c>
      <c r="F10" s="381" t="s">
        <v>8</v>
      </c>
      <c r="G10" s="381" t="s">
        <v>8</v>
      </c>
      <c r="H10" s="220" t="s">
        <v>136</v>
      </c>
      <c r="I10" s="381" t="s">
        <v>10</v>
      </c>
      <c r="J10" s="221"/>
      <c r="K10" s="222"/>
      <c r="L10" s="223"/>
      <c r="M10" s="224" t="s">
        <v>11</v>
      </c>
      <c r="N10" s="169" t="s">
        <v>199</v>
      </c>
      <c r="O10" s="169"/>
      <c r="P10" s="225" t="s">
        <v>13</v>
      </c>
      <c r="Q10" s="169" t="s">
        <v>14</v>
      </c>
      <c r="R10" s="169"/>
      <c r="S10" s="226" t="s">
        <v>15</v>
      </c>
      <c r="T10" s="226"/>
      <c r="U10" s="227" t="s">
        <v>137</v>
      </c>
      <c r="V10" s="169" t="s">
        <v>138</v>
      </c>
      <c r="W10" s="169"/>
      <c r="X10" s="225" t="s">
        <v>16</v>
      </c>
      <c r="Y10" s="228"/>
      <c r="Z10" s="174"/>
      <c r="AA10" s="174"/>
      <c r="AB10" s="174"/>
      <c r="AC10" s="191"/>
      <c r="AD10" s="174"/>
    </row>
    <row r="11" spans="1:30" ht="54.75" customHeight="1" thickBot="1">
      <c r="A11" s="190"/>
      <c r="B11" s="229"/>
      <c r="C11" s="229"/>
      <c r="D11" s="229"/>
      <c r="E11" s="230"/>
      <c r="F11" s="382"/>
      <c r="G11" s="394" t="s">
        <v>200</v>
      </c>
      <c r="H11" s="171" t="s">
        <v>201</v>
      </c>
      <c r="I11" s="394" t="s">
        <v>202</v>
      </c>
      <c r="J11" s="231"/>
      <c r="K11" s="232"/>
      <c r="L11" s="233"/>
      <c r="M11" s="234"/>
      <c r="N11" s="172" t="s">
        <v>203</v>
      </c>
      <c r="O11" s="172"/>
      <c r="P11" s="235" t="s">
        <v>205</v>
      </c>
      <c r="Q11" s="172" t="s">
        <v>204</v>
      </c>
      <c r="R11" s="172"/>
      <c r="S11" s="236" t="s">
        <v>249</v>
      </c>
      <c r="T11" s="172" t="s">
        <v>139</v>
      </c>
      <c r="U11" s="172"/>
      <c r="V11" s="172" t="s">
        <v>206</v>
      </c>
      <c r="W11" s="172"/>
      <c r="X11" s="237"/>
      <c r="Y11" s="228"/>
      <c r="Z11" s="174"/>
      <c r="AA11" s="174"/>
      <c r="AB11" s="174"/>
      <c r="AC11" s="191"/>
      <c r="AD11" s="174"/>
    </row>
    <row r="12" spans="1:30" ht="15.75" customHeight="1" thickBot="1">
      <c r="A12" s="238" t="s">
        <v>24</v>
      </c>
      <c r="B12" s="229" t="s">
        <v>25</v>
      </c>
      <c r="C12" s="229" t="s">
        <v>26</v>
      </c>
      <c r="D12" s="229" t="s">
        <v>27</v>
      </c>
      <c r="E12" s="230" t="s">
        <v>28</v>
      </c>
      <c r="F12" s="382" t="s">
        <v>29</v>
      </c>
      <c r="G12" s="394"/>
      <c r="H12" s="171"/>
      <c r="I12" s="394"/>
      <c r="J12" s="231"/>
      <c r="K12" s="232"/>
      <c r="L12" s="233"/>
      <c r="M12" s="234" t="s">
        <v>32</v>
      </c>
      <c r="N12" s="239" t="s">
        <v>33</v>
      </c>
      <c r="O12" s="240" t="s">
        <v>34</v>
      </c>
      <c r="P12" s="239" t="s">
        <v>33</v>
      </c>
      <c r="Q12" s="239" t="s">
        <v>33</v>
      </c>
      <c r="R12" s="240" t="s">
        <v>34</v>
      </c>
      <c r="S12" s="239" t="s">
        <v>33</v>
      </c>
      <c r="T12" s="241" t="s">
        <v>33</v>
      </c>
      <c r="U12" s="242" t="s">
        <v>34</v>
      </c>
      <c r="V12" s="239" t="s">
        <v>33</v>
      </c>
      <c r="W12" s="240" t="s">
        <v>34</v>
      </c>
      <c r="X12" s="237" t="s">
        <v>35</v>
      </c>
      <c r="Y12" s="243" t="s">
        <v>36</v>
      </c>
      <c r="Z12" s="174"/>
      <c r="AA12" s="174"/>
      <c r="AB12" s="174"/>
      <c r="AC12" s="191"/>
      <c r="AD12" s="174"/>
    </row>
    <row r="13" spans="1:30" ht="12.75">
      <c r="A13" s="244" t="s">
        <v>250</v>
      </c>
      <c r="B13" s="245">
        <v>6</v>
      </c>
      <c r="C13" s="246" t="s">
        <v>207</v>
      </c>
      <c r="D13" s="246" t="s">
        <v>208</v>
      </c>
      <c r="E13" s="247">
        <v>500</v>
      </c>
      <c r="F13" s="384">
        <v>0.37986111111111115</v>
      </c>
      <c r="G13" s="384">
        <v>0.40988425925925925</v>
      </c>
      <c r="H13" s="248">
        <v>0</v>
      </c>
      <c r="I13" s="389">
        <v>0.030023148148148104</v>
      </c>
      <c r="J13" s="249">
        <v>0</v>
      </c>
      <c r="K13" s="249">
        <v>43</v>
      </c>
      <c r="L13" s="249">
        <v>14</v>
      </c>
      <c r="M13" s="250">
        <v>86.46666666666667</v>
      </c>
      <c r="N13" s="251">
        <v>0</v>
      </c>
      <c r="O13" s="252">
        <v>19.4</v>
      </c>
      <c r="P13" s="251">
        <v>2</v>
      </c>
      <c r="Q13" s="251">
        <v>0</v>
      </c>
      <c r="R13" s="252">
        <v>29.07</v>
      </c>
      <c r="S13" s="251">
        <v>0</v>
      </c>
      <c r="T13" s="251">
        <v>0</v>
      </c>
      <c r="U13" s="252">
        <v>31.44</v>
      </c>
      <c r="V13" s="251">
        <v>0</v>
      </c>
      <c r="W13" s="252">
        <v>10.31</v>
      </c>
      <c r="X13" s="253">
        <v>178.68666666666667</v>
      </c>
      <c r="Y13" s="254">
        <v>321.31333333333333</v>
      </c>
      <c r="Z13" s="255"/>
      <c r="AA13" s="256"/>
      <c r="AB13" s="255"/>
      <c r="AC13" s="255"/>
      <c r="AD13" s="255"/>
    </row>
    <row r="14" spans="1:30" ht="12.75">
      <c r="A14" s="244" t="s">
        <v>251</v>
      </c>
      <c r="B14" s="245">
        <v>100</v>
      </c>
      <c r="C14" s="246" t="s">
        <v>218</v>
      </c>
      <c r="D14" s="246" t="s">
        <v>107</v>
      </c>
      <c r="E14" s="247">
        <v>500</v>
      </c>
      <c r="F14" s="384">
        <v>0.46875</v>
      </c>
      <c r="G14" s="384">
        <v>0.5071180555555556</v>
      </c>
      <c r="H14" s="248">
        <v>0.0028819444444444444</v>
      </c>
      <c r="I14" s="389">
        <v>0.035486111111111114</v>
      </c>
      <c r="J14" s="249">
        <v>0</v>
      </c>
      <c r="K14" s="249">
        <v>51</v>
      </c>
      <c r="L14" s="249">
        <v>6</v>
      </c>
      <c r="M14" s="250">
        <v>102.2</v>
      </c>
      <c r="N14" s="251">
        <v>0</v>
      </c>
      <c r="O14" s="252">
        <v>16.69</v>
      </c>
      <c r="P14" s="251">
        <v>0</v>
      </c>
      <c r="Q14" s="251">
        <v>0</v>
      </c>
      <c r="R14" s="252">
        <v>29.86</v>
      </c>
      <c r="S14" s="251">
        <v>0</v>
      </c>
      <c r="T14" s="251">
        <v>10</v>
      </c>
      <c r="U14" s="252">
        <v>26.41</v>
      </c>
      <c r="V14" s="251">
        <v>0</v>
      </c>
      <c r="W14" s="252">
        <v>11.53</v>
      </c>
      <c r="X14" s="250">
        <v>196.69</v>
      </c>
      <c r="Y14" s="254">
        <v>303.31</v>
      </c>
      <c r="Z14" s="255"/>
      <c r="AA14" s="256"/>
      <c r="AB14" s="255"/>
      <c r="AC14" s="255"/>
      <c r="AD14" s="255"/>
    </row>
    <row r="15" spans="1:30" ht="12.75">
      <c r="A15" s="244" t="s">
        <v>252</v>
      </c>
      <c r="B15" s="245">
        <v>42</v>
      </c>
      <c r="C15" s="246" t="s">
        <v>43</v>
      </c>
      <c r="D15" s="246" t="s">
        <v>44</v>
      </c>
      <c r="E15" s="247">
        <v>500</v>
      </c>
      <c r="F15" s="384">
        <v>0.4131944444444444</v>
      </c>
      <c r="G15" s="384">
        <v>0.4503009259259259</v>
      </c>
      <c r="H15" s="248">
        <v>0.00030092592592592595</v>
      </c>
      <c r="I15" s="389">
        <v>0.036805555555555564</v>
      </c>
      <c r="J15" s="249">
        <v>0</v>
      </c>
      <c r="K15" s="249">
        <v>53</v>
      </c>
      <c r="L15" s="249">
        <v>0</v>
      </c>
      <c r="M15" s="250">
        <v>106</v>
      </c>
      <c r="N15" s="251">
        <v>0</v>
      </c>
      <c r="O15" s="252">
        <v>20.74</v>
      </c>
      <c r="P15" s="251">
        <v>0</v>
      </c>
      <c r="Q15" s="251">
        <v>0</v>
      </c>
      <c r="R15" s="252">
        <v>37.29</v>
      </c>
      <c r="S15" s="251">
        <v>0</v>
      </c>
      <c r="T15" s="251">
        <v>0</v>
      </c>
      <c r="U15" s="252">
        <v>22.94</v>
      </c>
      <c r="V15" s="251">
        <v>0</v>
      </c>
      <c r="W15" s="252">
        <v>10.62</v>
      </c>
      <c r="X15" s="250">
        <v>197.59</v>
      </c>
      <c r="Y15" s="254">
        <v>302.40999999999997</v>
      </c>
      <c r="Z15" s="255"/>
      <c r="AA15" s="256"/>
      <c r="AB15" s="255"/>
      <c r="AC15" s="255"/>
      <c r="AD15" s="255"/>
    </row>
    <row r="16" spans="1:30" ht="12.75">
      <c r="A16" s="244" t="s">
        <v>253</v>
      </c>
      <c r="B16" s="245">
        <v>157</v>
      </c>
      <c r="C16" s="246" t="s">
        <v>90</v>
      </c>
      <c r="D16" s="246" t="s">
        <v>68</v>
      </c>
      <c r="E16" s="247">
        <v>500</v>
      </c>
      <c r="F16" s="384">
        <v>0.5277777777777778</v>
      </c>
      <c r="G16" s="384">
        <v>0.5678356481481481</v>
      </c>
      <c r="H16" s="248">
        <v>0.0072106481481481475</v>
      </c>
      <c r="I16" s="389">
        <v>0.032847222222222194</v>
      </c>
      <c r="J16" s="249">
        <v>0</v>
      </c>
      <c r="K16" s="249">
        <v>47</v>
      </c>
      <c r="L16" s="249">
        <v>18</v>
      </c>
      <c r="M16" s="250">
        <v>94.6</v>
      </c>
      <c r="N16" s="251">
        <v>0</v>
      </c>
      <c r="O16" s="252">
        <v>22.17</v>
      </c>
      <c r="P16" s="251">
        <v>0</v>
      </c>
      <c r="Q16" s="251">
        <v>10</v>
      </c>
      <c r="R16" s="252">
        <v>32.06</v>
      </c>
      <c r="S16" s="251">
        <v>0</v>
      </c>
      <c r="T16" s="251">
        <v>0</v>
      </c>
      <c r="U16" s="252">
        <v>30.44</v>
      </c>
      <c r="V16" s="251">
        <v>0</v>
      </c>
      <c r="W16" s="252">
        <v>11.18</v>
      </c>
      <c r="X16" s="250">
        <v>200.45</v>
      </c>
      <c r="Y16" s="254">
        <v>299.55</v>
      </c>
      <c r="Z16" s="255"/>
      <c r="AA16" s="256"/>
      <c r="AB16" s="255"/>
      <c r="AC16" s="255"/>
      <c r="AD16" s="255"/>
    </row>
    <row r="17" spans="1:30" ht="12.75">
      <c r="A17" s="244" t="s">
        <v>254</v>
      </c>
      <c r="B17" s="245">
        <v>39</v>
      </c>
      <c r="C17" s="246" t="s">
        <v>210</v>
      </c>
      <c r="D17" s="246" t="s">
        <v>44</v>
      </c>
      <c r="E17" s="247">
        <v>500</v>
      </c>
      <c r="F17" s="384">
        <v>0.41041666666666665</v>
      </c>
      <c r="G17" s="384">
        <v>0.4491087962962963</v>
      </c>
      <c r="H17" s="248">
        <v>0</v>
      </c>
      <c r="I17" s="389">
        <v>0.038692129629629646</v>
      </c>
      <c r="J17" s="249">
        <v>0</v>
      </c>
      <c r="K17" s="249">
        <v>55</v>
      </c>
      <c r="L17" s="249">
        <v>43</v>
      </c>
      <c r="M17" s="250">
        <v>111.43333333333334</v>
      </c>
      <c r="N17" s="251">
        <v>0</v>
      </c>
      <c r="O17" s="252">
        <v>21.76</v>
      </c>
      <c r="P17" s="251">
        <v>0</v>
      </c>
      <c r="Q17" s="251">
        <v>0</v>
      </c>
      <c r="R17" s="252">
        <v>35.96</v>
      </c>
      <c r="S17" s="251">
        <v>0</v>
      </c>
      <c r="T17" s="251">
        <v>0</v>
      </c>
      <c r="U17" s="252">
        <v>26.78</v>
      </c>
      <c r="V17" s="251">
        <v>0</v>
      </c>
      <c r="W17" s="252">
        <v>8.92</v>
      </c>
      <c r="X17" s="250">
        <v>204.85333333333332</v>
      </c>
      <c r="Y17" s="254">
        <v>295.14666666666665</v>
      </c>
      <c r="Z17" s="255"/>
      <c r="AA17" s="256"/>
      <c r="AB17" s="255"/>
      <c r="AC17" s="255"/>
      <c r="AD17" s="170"/>
    </row>
    <row r="18" spans="1:30" ht="12.75">
      <c r="A18" s="244" t="s">
        <v>255</v>
      </c>
      <c r="B18" s="245">
        <v>60</v>
      </c>
      <c r="C18" s="246" t="s">
        <v>212</v>
      </c>
      <c r="D18" s="246" t="s">
        <v>213</v>
      </c>
      <c r="E18" s="247">
        <v>500</v>
      </c>
      <c r="F18" s="384">
        <v>0.4298611111111111</v>
      </c>
      <c r="G18" s="384">
        <v>0.46716435185185184</v>
      </c>
      <c r="H18" s="248">
        <v>0.000625</v>
      </c>
      <c r="I18" s="389">
        <v>0.03667824074074076</v>
      </c>
      <c r="J18" s="249">
        <v>0</v>
      </c>
      <c r="K18" s="249">
        <v>52</v>
      </c>
      <c r="L18" s="249">
        <v>49</v>
      </c>
      <c r="M18" s="250">
        <v>105.63333333333334</v>
      </c>
      <c r="N18" s="251">
        <v>0</v>
      </c>
      <c r="O18" s="252">
        <v>19.36</v>
      </c>
      <c r="P18" s="251">
        <v>2</v>
      </c>
      <c r="Q18" s="251">
        <v>0</v>
      </c>
      <c r="R18" s="252">
        <v>32.41</v>
      </c>
      <c r="S18" s="251">
        <v>0</v>
      </c>
      <c r="T18" s="251">
        <v>0</v>
      </c>
      <c r="U18" s="252">
        <v>35.4</v>
      </c>
      <c r="V18" s="251">
        <v>0</v>
      </c>
      <c r="W18" s="252">
        <v>10.51</v>
      </c>
      <c r="X18" s="250">
        <v>205.31333333333333</v>
      </c>
      <c r="Y18" s="254">
        <v>294.68666666666667</v>
      </c>
      <c r="Z18" s="255"/>
      <c r="AA18" s="256"/>
      <c r="AB18" s="255"/>
      <c r="AC18" s="255"/>
      <c r="AD18" s="170"/>
    </row>
    <row r="19" spans="1:30" ht="12.75">
      <c r="A19" s="244" t="s">
        <v>256</v>
      </c>
      <c r="B19" s="245">
        <v>66</v>
      </c>
      <c r="C19" s="246" t="s">
        <v>214</v>
      </c>
      <c r="D19" s="246" t="s">
        <v>105</v>
      </c>
      <c r="E19" s="247">
        <v>500</v>
      </c>
      <c r="F19" s="384">
        <v>0.4354166666666666</v>
      </c>
      <c r="G19" s="384">
        <v>0.480162037037037</v>
      </c>
      <c r="H19" s="248">
        <v>0.0024421296296296296</v>
      </c>
      <c r="I19" s="389">
        <v>0.04230324074074078</v>
      </c>
      <c r="J19" s="249">
        <v>1</v>
      </c>
      <c r="K19" s="249">
        <v>0</v>
      </c>
      <c r="L19" s="249">
        <v>55</v>
      </c>
      <c r="M19" s="250">
        <v>121.83333333333333</v>
      </c>
      <c r="N19" s="251">
        <v>0</v>
      </c>
      <c r="O19" s="252">
        <v>17.79</v>
      </c>
      <c r="P19" s="251">
        <v>0</v>
      </c>
      <c r="Q19" s="251">
        <v>0</v>
      </c>
      <c r="R19" s="252">
        <v>34.73</v>
      </c>
      <c r="S19" s="251">
        <v>0</v>
      </c>
      <c r="T19" s="251">
        <v>0</v>
      </c>
      <c r="U19" s="252">
        <v>21.04</v>
      </c>
      <c r="V19" s="251">
        <v>0</v>
      </c>
      <c r="W19" s="252">
        <v>11.64</v>
      </c>
      <c r="X19" s="250">
        <v>207.0333333333333</v>
      </c>
      <c r="Y19" s="254">
        <v>292.9666666666667</v>
      </c>
      <c r="Z19" s="255"/>
      <c r="AA19" s="256"/>
      <c r="AB19" s="255"/>
      <c r="AC19" s="255"/>
      <c r="AD19" s="170"/>
    </row>
    <row r="20" spans="1:30" ht="12.75">
      <c r="A20" s="244" t="s">
        <v>257</v>
      </c>
      <c r="B20" s="245">
        <v>145</v>
      </c>
      <c r="C20" s="246" t="s">
        <v>220</v>
      </c>
      <c r="D20" s="246" t="s">
        <v>68</v>
      </c>
      <c r="E20" s="247">
        <v>500</v>
      </c>
      <c r="F20" s="384">
        <v>0.5111111111111112</v>
      </c>
      <c r="G20" s="384">
        <v>0.5607407407407408</v>
      </c>
      <c r="H20" s="248">
        <v>0.0023958333333333336</v>
      </c>
      <c r="I20" s="389">
        <v>0.047233796296296246</v>
      </c>
      <c r="J20" s="249">
        <v>1</v>
      </c>
      <c r="K20" s="249">
        <v>8</v>
      </c>
      <c r="L20" s="249">
        <v>1</v>
      </c>
      <c r="M20" s="250">
        <v>136.03333333333333</v>
      </c>
      <c r="N20" s="251">
        <v>0</v>
      </c>
      <c r="O20" s="252">
        <v>21.95</v>
      </c>
      <c r="P20" s="251">
        <v>0</v>
      </c>
      <c r="Q20" s="251">
        <v>0</v>
      </c>
      <c r="R20" s="252">
        <v>36.49</v>
      </c>
      <c r="S20" s="251">
        <v>0</v>
      </c>
      <c r="T20" s="251">
        <v>0</v>
      </c>
      <c r="U20" s="252">
        <v>31.09</v>
      </c>
      <c r="V20" s="251">
        <v>0</v>
      </c>
      <c r="W20" s="252">
        <v>11.06</v>
      </c>
      <c r="X20" s="250">
        <v>236.62333333333333</v>
      </c>
      <c r="Y20" s="254">
        <v>263.37666666666667</v>
      </c>
      <c r="Z20" s="255"/>
      <c r="AA20" s="256"/>
      <c r="AB20" s="255"/>
      <c r="AC20" s="255"/>
      <c r="AD20" s="170"/>
    </row>
    <row r="21" spans="1:30" ht="12.75">
      <c r="A21" s="244" t="s">
        <v>258</v>
      </c>
      <c r="B21" s="245">
        <v>78</v>
      </c>
      <c r="C21" s="246" t="s">
        <v>215</v>
      </c>
      <c r="D21" s="246" t="s">
        <v>105</v>
      </c>
      <c r="E21" s="247">
        <v>500</v>
      </c>
      <c r="F21" s="384">
        <v>0.4465277777777778</v>
      </c>
      <c r="G21" s="384">
        <v>0.49265046296296294</v>
      </c>
      <c r="H21" s="248">
        <v>0</v>
      </c>
      <c r="I21" s="389">
        <v>0.04612268518518514</v>
      </c>
      <c r="J21" s="249">
        <v>1</v>
      </c>
      <c r="K21" s="249">
        <v>6</v>
      </c>
      <c r="L21" s="249">
        <v>25</v>
      </c>
      <c r="M21" s="250">
        <v>132.83333333333334</v>
      </c>
      <c r="N21" s="251">
        <v>0</v>
      </c>
      <c r="O21" s="252">
        <v>19.78</v>
      </c>
      <c r="P21" s="251">
        <v>0</v>
      </c>
      <c r="Q21" s="251">
        <v>0</v>
      </c>
      <c r="R21" s="252">
        <v>51.65</v>
      </c>
      <c r="S21" s="251">
        <v>0</v>
      </c>
      <c r="T21" s="251">
        <v>0</v>
      </c>
      <c r="U21" s="252">
        <v>26.85</v>
      </c>
      <c r="V21" s="251">
        <v>0</v>
      </c>
      <c r="W21" s="252">
        <v>10.42</v>
      </c>
      <c r="X21" s="250">
        <v>241.53333333333333</v>
      </c>
      <c r="Y21" s="254">
        <v>258.4666666666667</v>
      </c>
      <c r="Z21" s="255"/>
      <c r="AA21" s="256"/>
      <c r="AB21" s="255"/>
      <c r="AC21" s="255"/>
      <c r="AD21" s="170"/>
    </row>
    <row r="22" spans="1:30" ht="12.75">
      <c r="A22" s="244" t="s">
        <v>259</v>
      </c>
      <c r="B22" s="245">
        <v>21</v>
      </c>
      <c r="C22" s="246" t="s">
        <v>209</v>
      </c>
      <c r="D22" s="246" t="s">
        <v>60</v>
      </c>
      <c r="E22" s="247">
        <v>500</v>
      </c>
      <c r="F22" s="384">
        <v>0.39444444444444443</v>
      </c>
      <c r="G22" s="384">
        <v>0.4351967592592592</v>
      </c>
      <c r="H22" s="248">
        <v>0</v>
      </c>
      <c r="I22" s="389">
        <v>0.04075231481481478</v>
      </c>
      <c r="J22" s="249">
        <v>0</v>
      </c>
      <c r="K22" s="249">
        <v>58</v>
      </c>
      <c r="L22" s="249">
        <v>41</v>
      </c>
      <c r="M22" s="250">
        <v>117.36666666666666</v>
      </c>
      <c r="N22" s="251">
        <v>0</v>
      </c>
      <c r="O22" s="252">
        <v>28.18</v>
      </c>
      <c r="P22" s="251">
        <v>6</v>
      </c>
      <c r="Q22" s="251">
        <v>0</v>
      </c>
      <c r="R22" s="252">
        <v>41.71</v>
      </c>
      <c r="S22" s="251">
        <v>0</v>
      </c>
      <c r="T22" s="251">
        <v>0</v>
      </c>
      <c r="U22" s="252">
        <v>42.6</v>
      </c>
      <c r="V22" s="251">
        <v>0</v>
      </c>
      <c r="W22" s="252">
        <v>14.22</v>
      </c>
      <c r="X22" s="250">
        <v>250.07666666666665</v>
      </c>
      <c r="Y22" s="254">
        <v>249.92333333333335</v>
      </c>
      <c r="Z22" s="255"/>
      <c r="AA22" s="256"/>
      <c r="AB22" s="255"/>
      <c r="AC22" s="255"/>
      <c r="AD22" s="170"/>
    </row>
    <row r="23" spans="1:30" ht="12.75">
      <c r="A23" s="244" t="s">
        <v>260</v>
      </c>
      <c r="B23" s="245">
        <v>12</v>
      </c>
      <c r="C23" s="246" t="s">
        <v>171</v>
      </c>
      <c r="D23" s="246" t="s">
        <v>142</v>
      </c>
      <c r="E23" s="247">
        <v>500</v>
      </c>
      <c r="F23" s="384">
        <v>0.3854166666666667</v>
      </c>
      <c r="G23" s="384">
        <v>0.41950231481481487</v>
      </c>
      <c r="H23" s="248">
        <v>0.002685185185185185</v>
      </c>
      <c r="I23" s="389">
        <v>0.031400462962963</v>
      </c>
      <c r="J23" s="249">
        <v>0</v>
      </c>
      <c r="K23" s="249">
        <v>45</v>
      </c>
      <c r="L23" s="249">
        <v>13</v>
      </c>
      <c r="M23" s="250">
        <v>90.43333333333334</v>
      </c>
      <c r="N23" s="251">
        <v>0</v>
      </c>
      <c r="O23" s="252">
        <v>28.59</v>
      </c>
      <c r="P23" s="251">
        <v>6</v>
      </c>
      <c r="Q23" s="251">
        <v>10</v>
      </c>
      <c r="R23" s="252">
        <v>43.95</v>
      </c>
      <c r="S23" s="251">
        <v>6</v>
      </c>
      <c r="T23" s="251">
        <v>10</v>
      </c>
      <c r="U23" s="252">
        <v>46.56</v>
      </c>
      <c r="V23" s="251">
        <v>0</v>
      </c>
      <c r="W23" s="252">
        <v>12.77</v>
      </c>
      <c r="X23" s="250">
        <v>254.30333333333337</v>
      </c>
      <c r="Y23" s="254">
        <v>245.69666666666663</v>
      </c>
      <c r="Z23" s="255"/>
      <c r="AA23" s="256"/>
      <c r="AB23" s="255"/>
      <c r="AC23" s="255"/>
      <c r="AD23" s="170"/>
    </row>
    <row r="24" spans="1:30" ht="12.75">
      <c r="A24" s="244" t="s">
        <v>261</v>
      </c>
      <c r="B24" s="245">
        <v>54</v>
      </c>
      <c r="C24" s="246" t="s">
        <v>211</v>
      </c>
      <c r="D24" s="246" t="s">
        <v>46</v>
      </c>
      <c r="E24" s="247">
        <v>500</v>
      </c>
      <c r="F24" s="384">
        <v>0.42430555555555555</v>
      </c>
      <c r="G24" s="384">
        <v>0.46995370370370365</v>
      </c>
      <c r="H24" s="248">
        <v>0.0009606481481481481</v>
      </c>
      <c r="I24" s="389">
        <v>0.044687499999999956</v>
      </c>
      <c r="J24" s="249">
        <v>1</v>
      </c>
      <c r="K24" s="249">
        <v>4</v>
      </c>
      <c r="L24" s="249">
        <v>21</v>
      </c>
      <c r="M24" s="250">
        <v>128.7</v>
      </c>
      <c r="N24" s="251">
        <v>10</v>
      </c>
      <c r="O24" s="252">
        <v>25.62</v>
      </c>
      <c r="P24" s="251">
        <v>0</v>
      </c>
      <c r="Q24" s="251">
        <v>0</v>
      </c>
      <c r="R24" s="252">
        <v>53.57</v>
      </c>
      <c r="S24" s="251">
        <v>0</v>
      </c>
      <c r="T24" s="251">
        <v>0</v>
      </c>
      <c r="U24" s="252">
        <v>34.25</v>
      </c>
      <c r="V24" s="251">
        <v>0</v>
      </c>
      <c r="W24" s="252">
        <v>12.28</v>
      </c>
      <c r="X24" s="250">
        <v>264.41999999999996</v>
      </c>
      <c r="Y24" s="254">
        <v>235.58000000000004</v>
      </c>
      <c r="Z24" s="255"/>
      <c r="AA24" s="256"/>
      <c r="AB24" s="255"/>
      <c r="AC24" s="255"/>
      <c r="AD24" s="170"/>
    </row>
    <row r="25" spans="1:30" ht="12.75">
      <c r="A25" s="244" t="s">
        <v>262</v>
      </c>
      <c r="B25" s="245">
        <v>124</v>
      </c>
      <c r="C25" s="246" t="s">
        <v>219</v>
      </c>
      <c r="D25" s="246" t="s">
        <v>89</v>
      </c>
      <c r="E25" s="247">
        <v>500</v>
      </c>
      <c r="F25" s="384">
        <v>0.4909722222222222</v>
      </c>
      <c r="G25" s="384">
        <v>0.5313773148148148</v>
      </c>
      <c r="H25" s="248">
        <v>0</v>
      </c>
      <c r="I25" s="389">
        <v>0.04040509259259256</v>
      </c>
      <c r="J25" s="249">
        <v>0</v>
      </c>
      <c r="K25" s="249">
        <v>58</v>
      </c>
      <c r="L25" s="249">
        <v>11</v>
      </c>
      <c r="M25" s="250">
        <v>116.36666666666666</v>
      </c>
      <c r="N25" s="251">
        <v>2</v>
      </c>
      <c r="O25" s="252">
        <v>25.68</v>
      </c>
      <c r="P25" s="251">
        <v>0</v>
      </c>
      <c r="Q25" s="251">
        <v>10</v>
      </c>
      <c r="R25" s="252">
        <v>47.11</v>
      </c>
      <c r="S25" s="251">
        <v>2</v>
      </c>
      <c r="T25" s="251">
        <v>0</v>
      </c>
      <c r="U25" s="252">
        <v>57.28</v>
      </c>
      <c r="V25" s="251">
        <v>0</v>
      </c>
      <c r="W25" s="252">
        <v>13.4</v>
      </c>
      <c r="X25" s="250">
        <v>273.8366666666666</v>
      </c>
      <c r="Y25" s="254">
        <v>226.1633333333334</v>
      </c>
      <c r="Z25" s="255"/>
      <c r="AA25" s="256"/>
      <c r="AB25" s="255"/>
      <c r="AC25" s="255"/>
      <c r="AD25" s="170"/>
    </row>
    <row r="26" spans="1:30" ht="12.75">
      <c r="A26" s="244" t="s">
        <v>263</v>
      </c>
      <c r="B26" s="245">
        <v>48</v>
      </c>
      <c r="C26" s="246" t="s">
        <v>178</v>
      </c>
      <c r="D26" s="246" t="s">
        <v>179</v>
      </c>
      <c r="E26" s="247">
        <v>500</v>
      </c>
      <c r="F26" s="384">
        <v>0.41875</v>
      </c>
      <c r="G26" s="384">
        <v>0.4798263888888889</v>
      </c>
      <c r="H26" s="248">
        <v>0.0035416666666666665</v>
      </c>
      <c r="I26" s="389">
        <v>0.05753472222222222</v>
      </c>
      <c r="J26" s="249">
        <v>1</v>
      </c>
      <c r="K26" s="249">
        <v>22</v>
      </c>
      <c r="L26" s="249">
        <v>51</v>
      </c>
      <c r="M26" s="250">
        <v>165.7</v>
      </c>
      <c r="N26" s="251">
        <v>2</v>
      </c>
      <c r="O26" s="252">
        <v>27.12</v>
      </c>
      <c r="P26" s="251">
        <v>0</v>
      </c>
      <c r="Q26" s="251">
        <v>0</v>
      </c>
      <c r="R26" s="252">
        <v>32.72</v>
      </c>
      <c r="S26" s="251">
        <v>0</v>
      </c>
      <c r="T26" s="251">
        <v>0</v>
      </c>
      <c r="U26" s="252">
        <v>38.9</v>
      </c>
      <c r="V26" s="251">
        <v>0</v>
      </c>
      <c r="W26" s="252">
        <v>11.55</v>
      </c>
      <c r="X26" s="250">
        <v>277.99</v>
      </c>
      <c r="Y26" s="254">
        <v>222.01</v>
      </c>
      <c r="Z26" s="255"/>
      <c r="AA26" s="256"/>
      <c r="AB26" s="255"/>
      <c r="AC26" s="255"/>
      <c r="AD26" s="170"/>
    </row>
    <row r="27" spans="1:30" ht="12.75">
      <c r="A27" s="244" t="s">
        <v>264</v>
      </c>
      <c r="B27" s="245">
        <v>88</v>
      </c>
      <c r="C27" s="246" t="s">
        <v>216</v>
      </c>
      <c r="D27" s="246" t="s">
        <v>109</v>
      </c>
      <c r="E27" s="247">
        <v>500</v>
      </c>
      <c r="F27" s="384">
        <v>0.4576388888888889</v>
      </c>
      <c r="G27" s="384">
        <v>0.5051041666666667</v>
      </c>
      <c r="H27" s="248">
        <v>0.0017476851851851852</v>
      </c>
      <c r="I27" s="389">
        <v>0.04571759259259263</v>
      </c>
      <c r="J27" s="249">
        <v>1</v>
      </c>
      <c r="K27" s="249">
        <v>5</v>
      </c>
      <c r="L27" s="249">
        <v>50</v>
      </c>
      <c r="M27" s="250">
        <v>131.66666666666666</v>
      </c>
      <c r="N27" s="251">
        <v>0</v>
      </c>
      <c r="O27" s="252">
        <v>20.76</v>
      </c>
      <c r="P27" s="251">
        <v>0</v>
      </c>
      <c r="Q27" s="251">
        <v>0</v>
      </c>
      <c r="R27" s="252">
        <v>63.01</v>
      </c>
      <c r="S27" s="251">
        <v>0</v>
      </c>
      <c r="T27" s="251">
        <v>10</v>
      </c>
      <c r="U27" s="252">
        <v>47.94</v>
      </c>
      <c r="V27" s="251">
        <v>0</v>
      </c>
      <c r="W27" s="252">
        <v>13.47</v>
      </c>
      <c r="X27" s="250">
        <v>286.8466666666667</v>
      </c>
      <c r="Y27" s="254">
        <v>213.1533333333333</v>
      </c>
      <c r="Z27" s="255"/>
      <c r="AA27" s="256"/>
      <c r="AB27" s="255"/>
      <c r="AC27" s="255"/>
      <c r="AD27" s="170"/>
    </row>
    <row r="28" spans="1:30" ht="12.75">
      <c r="A28" s="244" t="s">
        <v>265</v>
      </c>
      <c r="B28" s="257">
        <v>153</v>
      </c>
      <c r="C28" s="246" t="s">
        <v>55</v>
      </c>
      <c r="D28" s="258" t="s">
        <v>266</v>
      </c>
      <c r="E28" s="247">
        <v>500</v>
      </c>
      <c r="F28" s="384">
        <v>0.5222222222222223</v>
      </c>
      <c r="G28" s="384">
        <v>0.5658796296296297</v>
      </c>
      <c r="H28" s="248">
        <v>0.0013078703703703705</v>
      </c>
      <c r="I28" s="389">
        <v>0.042349537037037054</v>
      </c>
      <c r="J28" s="249">
        <v>1</v>
      </c>
      <c r="K28" s="249">
        <v>0</v>
      </c>
      <c r="L28" s="249">
        <v>59</v>
      </c>
      <c r="M28" s="250">
        <v>121.96666666666667</v>
      </c>
      <c r="N28" s="251">
        <v>4</v>
      </c>
      <c r="O28" s="252">
        <v>25.33</v>
      </c>
      <c r="P28" s="251">
        <v>0</v>
      </c>
      <c r="Q28" s="251">
        <v>15</v>
      </c>
      <c r="R28" s="252">
        <v>47.94</v>
      </c>
      <c r="S28" s="251">
        <v>2</v>
      </c>
      <c r="T28" s="251">
        <v>10</v>
      </c>
      <c r="U28" s="252">
        <v>41.29</v>
      </c>
      <c r="V28" s="251">
        <v>10</v>
      </c>
      <c r="W28" s="252">
        <v>11.02</v>
      </c>
      <c r="X28" s="250">
        <v>288.5466666666667</v>
      </c>
      <c r="Y28" s="254">
        <v>211.45333333333332</v>
      </c>
      <c r="Z28" s="174"/>
      <c r="AA28" s="174"/>
      <c r="AB28" s="174"/>
      <c r="AC28" s="191"/>
      <c r="AD28" s="170"/>
    </row>
    <row r="29" spans="1:30" ht="12.75">
      <c r="A29" s="244" t="s">
        <v>267</v>
      </c>
      <c r="B29" s="245">
        <v>150</v>
      </c>
      <c r="C29" s="246" t="s">
        <v>54</v>
      </c>
      <c r="D29" s="246" t="s">
        <v>54</v>
      </c>
      <c r="E29" s="247">
        <v>500</v>
      </c>
      <c r="F29" s="384">
        <v>0.5180555555555556</v>
      </c>
      <c r="G29" s="384">
        <v>0.5621527777777778</v>
      </c>
      <c r="H29" s="248">
        <v>0.0024652777777777776</v>
      </c>
      <c r="I29" s="389">
        <v>0.04163194444444446</v>
      </c>
      <c r="J29" s="249">
        <v>0</v>
      </c>
      <c r="K29" s="249">
        <v>59</v>
      </c>
      <c r="L29" s="249">
        <v>57</v>
      </c>
      <c r="M29" s="250">
        <v>119.9</v>
      </c>
      <c r="N29" s="251">
        <v>8</v>
      </c>
      <c r="O29" s="252">
        <v>29.68</v>
      </c>
      <c r="P29" s="251">
        <v>0</v>
      </c>
      <c r="Q29" s="251">
        <v>10</v>
      </c>
      <c r="R29" s="252">
        <v>60.71</v>
      </c>
      <c r="S29" s="251">
        <v>0</v>
      </c>
      <c r="T29" s="251">
        <v>10</v>
      </c>
      <c r="U29" s="252">
        <v>36.44</v>
      </c>
      <c r="V29" s="251">
        <v>0</v>
      </c>
      <c r="W29" s="252">
        <v>18.4</v>
      </c>
      <c r="X29" s="250">
        <v>293.13</v>
      </c>
      <c r="Y29" s="254">
        <v>206.87</v>
      </c>
      <c r="Z29" s="174"/>
      <c r="AA29" s="174"/>
      <c r="AB29" s="174"/>
      <c r="AC29" s="191"/>
      <c r="AD29" s="170"/>
    </row>
    <row r="30" spans="1:30" ht="12.75">
      <c r="A30" s="244" t="s">
        <v>268</v>
      </c>
      <c r="B30" s="245">
        <v>94</v>
      </c>
      <c r="C30" s="246" t="s">
        <v>217</v>
      </c>
      <c r="D30" s="246" t="s">
        <v>109</v>
      </c>
      <c r="E30" s="247">
        <v>500</v>
      </c>
      <c r="F30" s="384">
        <v>0.46319444444444446</v>
      </c>
      <c r="G30" s="384">
        <v>0.5103935185185186</v>
      </c>
      <c r="H30" s="248">
        <v>0.004062499999999999</v>
      </c>
      <c r="I30" s="389">
        <v>0.04313657407407409</v>
      </c>
      <c r="J30" s="249">
        <v>1</v>
      </c>
      <c r="K30" s="249">
        <v>2</v>
      </c>
      <c r="L30" s="249">
        <v>7</v>
      </c>
      <c r="M30" s="250">
        <v>124.23333333333333</v>
      </c>
      <c r="N30" s="251">
        <v>0</v>
      </c>
      <c r="O30" s="252">
        <v>37.92</v>
      </c>
      <c r="P30" s="251">
        <v>0</v>
      </c>
      <c r="Q30" s="251">
        <v>0</v>
      </c>
      <c r="R30" s="252">
        <v>67.15</v>
      </c>
      <c r="S30" s="251">
        <v>0</v>
      </c>
      <c r="T30" s="251">
        <v>0</v>
      </c>
      <c r="U30" s="252">
        <v>55.47</v>
      </c>
      <c r="V30" s="251">
        <v>0</v>
      </c>
      <c r="W30" s="252">
        <v>14.96</v>
      </c>
      <c r="X30" s="250">
        <v>299.7333333333333</v>
      </c>
      <c r="Y30" s="254">
        <v>200.2666666666667</v>
      </c>
      <c r="Z30" s="255"/>
      <c r="AA30" s="256"/>
      <c r="AB30" s="255"/>
      <c r="AC30" s="255"/>
      <c r="AD30" s="170"/>
    </row>
    <row r="31" spans="1:30" ht="12.75">
      <c r="A31" s="244" t="s">
        <v>269</v>
      </c>
      <c r="B31" s="245">
        <v>15</v>
      </c>
      <c r="C31" s="246" t="s">
        <v>62</v>
      </c>
      <c r="D31" s="246" t="s">
        <v>60</v>
      </c>
      <c r="E31" s="247">
        <v>500</v>
      </c>
      <c r="F31" s="384">
        <v>0.38819444444444445</v>
      </c>
      <c r="G31" s="384">
        <v>0.4625578703703704</v>
      </c>
      <c r="H31" s="248">
        <v>0.0018171296296296297</v>
      </c>
      <c r="I31" s="389">
        <v>0.0725462962962963</v>
      </c>
      <c r="J31" s="249">
        <v>1</v>
      </c>
      <c r="K31" s="249">
        <v>44</v>
      </c>
      <c r="L31" s="249">
        <v>28</v>
      </c>
      <c r="M31" s="250">
        <v>208.93333333333334</v>
      </c>
      <c r="N31" s="251">
        <v>4</v>
      </c>
      <c r="O31" s="252">
        <v>22.71</v>
      </c>
      <c r="P31" s="251">
        <v>2</v>
      </c>
      <c r="Q31" s="251">
        <v>0</v>
      </c>
      <c r="R31" s="252">
        <v>31.74</v>
      </c>
      <c r="S31" s="251">
        <v>0</v>
      </c>
      <c r="T31" s="251">
        <v>10</v>
      </c>
      <c r="U31" s="252">
        <v>30.16</v>
      </c>
      <c r="V31" s="251">
        <v>0</v>
      </c>
      <c r="W31" s="252">
        <v>10.98</v>
      </c>
      <c r="X31" s="250">
        <v>320.52333333333337</v>
      </c>
      <c r="Y31" s="254">
        <v>179.47666666666663</v>
      </c>
      <c r="Z31" s="255"/>
      <c r="AA31" s="256"/>
      <c r="AB31" s="255"/>
      <c r="AC31" s="255"/>
      <c r="AD31" s="170"/>
    </row>
    <row r="32" spans="1:30" ht="12.75">
      <c r="A32" s="244" t="s">
        <v>270</v>
      </c>
      <c r="B32" s="245">
        <v>72</v>
      </c>
      <c r="C32" s="246" t="s">
        <v>155</v>
      </c>
      <c r="D32" s="246" t="s">
        <v>156</v>
      </c>
      <c r="E32" s="247">
        <v>500</v>
      </c>
      <c r="F32" s="384">
        <v>0.44097222222222227</v>
      </c>
      <c r="G32" s="384">
        <v>0.5378587962962963</v>
      </c>
      <c r="H32" s="248">
        <v>0.0037384259259259263</v>
      </c>
      <c r="I32" s="389">
        <v>0.0931481481481481</v>
      </c>
      <c r="J32" s="249">
        <v>2</v>
      </c>
      <c r="K32" s="249">
        <v>14</v>
      </c>
      <c r="L32" s="249">
        <v>8</v>
      </c>
      <c r="M32" s="250">
        <v>268.26666666666665</v>
      </c>
      <c r="N32" s="251">
        <v>4</v>
      </c>
      <c r="O32" s="252">
        <v>21.48</v>
      </c>
      <c r="P32" s="251">
        <v>0</v>
      </c>
      <c r="Q32" s="251">
        <v>0</v>
      </c>
      <c r="R32" s="252">
        <v>28.41</v>
      </c>
      <c r="S32" s="251">
        <v>4</v>
      </c>
      <c r="T32" s="251">
        <v>0</v>
      </c>
      <c r="U32" s="252">
        <v>30.31</v>
      </c>
      <c r="V32" s="251">
        <v>0</v>
      </c>
      <c r="W32" s="252">
        <v>13.21</v>
      </c>
      <c r="X32" s="250">
        <v>369.6766666666667</v>
      </c>
      <c r="Y32" s="254">
        <v>130.32333333333332</v>
      </c>
      <c r="Z32" s="255"/>
      <c r="AA32" s="256"/>
      <c r="AB32" s="255"/>
      <c r="AC32" s="255"/>
      <c r="AD32" s="170"/>
    </row>
    <row r="33" spans="1:30" ht="12.75">
      <c r="A33" s="244" t="s">
        <v>271</v>
      </c>
      <c r="B33" s="245">
        <v>138</v>
      </c>
      <c r="C33" s="246" t="s">
        <v>134</v>
      </c>
      <c r="D33" s="246" t="s">
        <v>134</v>
      </c>
      <c r="E33" s="247">
        <v>500</v>
      </c>
      <c r="F33" s="384">
        <v>0.5048611111111111</v>
      </c>
      <c r="G33" s="384">
        <v>0.5910532407407407</v>
      </c>
      <c r="H33" s="248">
        <v>0.006307870370370371</v>
      </c>
      <c r="I33" s="389">
        <v>0.07988425925925927</v>
      </c>
      <c r="J33" s="249">
        <v>1</v>
      </c>
      <c r="K33" s="249">
        <v>55</v>
      </c>
      <c r="L33" s="249">
        <v>2</v>
      </c>
      <c r="M33" s="250">
        <v>230.06666666666666</v>
      </c>
      <c r="N33" s="251">
        <v>80</v>
      </c>
      <c r="O33" s="252">
        <v>31.01</v>
      </c>
      <c r="P33" s="251">
        <v>0</v>
      </c>
      <c r="Q33" s="251">
        <v>20</v>
      </c>
      <c r="R33" s="252">
        <v>77.56</v>
      </c>
      <c r="S33" s="251">
        <v>0</v>
      </c>
      <c r="T33" s="251">
        <v>0</v>
      </c>
      <c r="U33" s="252">
        <v>66.87</v>
      </c>
      <c r="V33" s="251">
        <v>5</v>
      </c>
      <c r="W33" s="252">
        <v>13.45</v>
      </c>
      <c r="X33" s="250">
        <v>523.9566666666667</v>
      </c>
      <c r="Y33" s="254">
        <v>-23.956666666666706</v>
      </c>
      <c r="Z33" s="255"/>
      <c r="AA33" s="256"/>
      <c r="AB33" s="170"/>
      <c r="AC33" s="170"/>
      <c r="AD33" s="170"/>
    </row>
    <row r="34" spans="1:30" ht="12.75">
      <c r="A34" s="259"/>
      <c r="B34" s="260"/>
      <c r="C34" s="261"/>
      <c r="D34" s="262"/>
      <c r="E34" s="263"/>
      <c r="F34" s="393"/>
      <c r="G34" s="393"/>
      <c r="H34" s="264"/>
      <c r="I34" s="395"/>
      <c r="J34" s="265"/>
      <c r="K34" s="265"/>
      <c r="L34" s="265"/>
      <c r="M34" s="266"/>
      <c r="N34" s="267"/>
      <c r="O34" s="268"/>
      <c r="P34" s="267"/>
      <c r="Q34" s="267"/>
      <c r="R34" s="268"/>
      <c r="S34" s="267"/>
      <c r="T34" s="267"/>
      <c r="U34" s="268"/>
      <c r="V34" s="267"/>
      <c r="W34" s="268"/>
      <c r="X34" s="266"/>
      <c r="Y34" s="269"/>
      <c r="Z34" s="174"/>
      <c r="AA34" s="174"/>
      <c r="AB34" s="170"/>
      <c r="AC34" s="170"/>
      <c r="AD34" s="170"/>
    </row>
    <row r="35" spans="1:30" ht="12.75">
      <c r="A35" s="259"/>
      <c r="B35" s="260"/>
      <c r="C35" s="261"/>
      <c r="D35" s="262"/>
      <c r="E35" s="263"/>
      <c r="F35" s="393"/>
      <c r="G35" s="393"/>
      <c r="H35" s="264"/>
      <c r="I35" s="395"/>
      <c r="J35" s="265"/>
      <c r="K35" s="265"/>
      <c r="L35" s="265"/>
      <c r="M35" s="266"/>
      <c r="N35" s="267"/>
      <c r="O35" s="268"/>
      <c r="P35" s="267"/>
      <c r="Q35" s="267"/>
      <c r="R35" s="268"/>
      <c r="S35" s="267"/>
      <c r="T35" s="267"/>
      <c r="U35" s="268"/>
      <c r="V35" s="267"/>
      <c r="W35" s="268"/>
      <c r="X35" s="266"/>
      <c r="Y35" s="269"/>
      <c r="Z35" s="174"/>
      <c r="AA35" s="174"/>
      <c r="AB35" s="170"/>
      <c r="AC35" s="170"/>
      <c r="AD35" s="170"/>
    </row>
    <row r="36" spans="1:25" ht="12.75">
      <c r="A36" s="124"/>
      <c r="B36" s="115"/>
      <c r="C36" s="116"/>
      <c r="D36" s="117"/>
      <c r="E36" s="89"/>
      <c r="F36" s="145"/>
      <c r="G36" s="145"/>
      <c r="H36" s="90"/>
      <c r="I36" s="396"/>
      <c r="J36" s="93"/>
      <c r="K36" s="93"/>
      <c r="L36" s="93"/>
      <c r="M36" s="94"/>
      <c r="N36" s="95"/>
      <c r="O36" s="96"/>
      <c r="P36" s="125"/>
      <c r="Q36" s="97"/>
      <c r="R36" s="98"/>
      <c r="S36" s="97"/>
      <c r="T36" s="95"/>
      <c r="U36" s="96"/>
      <c r="V36" s="95"/>
      <c r="W36" s="96"/>
      <c r="X36" s="173"/>
      <c r="Y36" s="100"/>
    </row>
  </sheetData>
  <sheetProtection selectLockedCells="1" selectUnlockedCells="1"/>
  <mergeCells count="10">
    <mergeCell ref="G11:G12"/>
    <mergeCell ref="H11:H12"/>
    <mergeCell ref="I11:I12"/>
    <mergeCell ref="N11:O11"/>
    <mergeCell ref="Q11:R11"/>
    <mergeCell ref="N10:O10"/>
    <mergeCell ref="Q10:R10"/>
    <mergeCell ref="V10:W10"/>
    <mergeCell ref="T11:U11"/>
    <mergeCell ref="V11:W11"/>
  </mergeCells>
  <printOptions/>
  <pageMargins left="0.35433070866141736" right="0.1968503937007874" top="0.4330708661417323" bottom="0.4724409448818898" header="0.5118110236220472" footer="0.5118110236220472"/>
  <pageSetup fitToHeight="2" fitToWidth="1" horizontalDpi="300" verticalDpi="300" orientation="landscape" paperSize="9" scale="87" r:id="rId2"/>
  <rowBreaks count="1" manualBreakCount="1">
    <brk id="33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D41"/>
  <sheetViews>
    <sheetView zoomScale="115" zoomScaleNormal="115" zoomScaleSheetLayoutView="100" zoomScalePageLayoutView="0" workbookViewId="0" topLeftCell="A10">
      <selection activeCell="A37" sqref="A37"/>
    </sheetView>
  </sheetViews>
  <sheetFormatPr defaultColWidth="9.00390625" defaultRowHeight="12.75"/>
  <cols>
    <col min="1" max="1" width="6.625" style="272" customWidth="1"/>
    <col min="2" max="2" width="7.00390625" style="272" customWidth="1"/>
    <col min="3" max="3" width="16.25390625" style="272" customWidth="1"/>
    <col min="4" max="4" width="21.875" style="272" customWidth="1"/>
    <col min="5" max="5" width="5.75390625" style="272" customWidth="1"/>
    <col min="6" max="6" width="9.625" style="147" customWidth="1"/>
    <col min="7" max="7" width="10.00390625" style="147" customWidth="1"/>
    <col min="8" max="8" width="9.25390625" style="273" customWidth="1"/>
    <col min="9" max="9" width="8.375" style="147" customWidth="1"/>
    <col min="10" max="12" width="0" style="274" hidden="1" customWidth="1"/>
    <col min="13" max="13" width="7.625" style="275" customWidth="1"/>
    <col min="14" max="14" width="5.00390625" style="272" customWidth="1"/>
    <col min="15" max="15" width="6.125" style="276" customWidth="1"/>
    <col min="16" max="16" width="6.875" style="272" customWidth="1"/>
    <col min="17" max="17" width="5.375" style="272" customWidth="1"/>
    <col min="18" max="18" width="5.625" style="272" customWidth="1"/>
    <col min="19" max="19" width="7.75390625" style="272" customWidth="1"/>
    <col min="20" max="20" width="5.00390625" style="272" customWidth="1"/>
    <col min="21" max="21" width="6.875" style="272" customWidth="1"/>
    <col min="22" max="22" width="4.75390625" style="272" customWidth="1"/>
    <col min="23" max="23" width="7.00390625" style="272" customWidth="1"/>
    <col min="24" max="24" width="6.75390625" style="272" customWidth="1"/>
    <col min="25" max="25" width="8.75390625" style="272" customWidth="1"/>
    <col min="26" max="26" width="9.125" style="271" customWidth="1"/>
    <col min="27" max="27" width="9.125" style="272" customWidth="1"/>
    <col min="28" max="16384" width="9.125" style="271" customWidth="1"/>
  </cols>
  <sheetData>
    <row r="1" spans="1:25" ht="17.25">
      <c r="A1" s="277"/>
      <c r="B1" s="278"/>
      <c r="C1" s="278"/>
      <c r="D1" s="278"/>
      <c r="E1" s="278"/>
      <c r="F1" s="379"/>
      <c r="G1" s="379"/>
      <c r="H1" s="279"/>
      <c r="I1" s="379"/>
      <c r="J1" s="280"/>
      <c r="K1" s="280"/>
      <c r="L1" s="280"/>
      <c r="M1" s="281"/>
      <c r="N1" s="277"/>
      <c r="O1" s="282"/>
      <c r="P1" s="277"/>
      <c r="Q1" s="283"/>
      <c r="R1" s="283"/>
      <c r="S1" s="277"/>
      <c r="T1" s="277"/>
      <c r="U1" s="277"/>
      <c r="V1" s="277"/>
      <c r="W1" s="277"/>
      <c r="X1" s="277"/>
      <c r="Y1" s="277"/>
    </row>
    <row r="2" spans="1:30" ht="18.75">
      <c r="A2" s="277"/>
      <c r="B2" s="284"/>
      <c r="C2" s="284"/>
      <c r="D2" s="285"/>
      <c r="E2" s="278"/>
      <c r="F2" s="379"/>
      <c r="G2" s="379"/>
      <c r="H2" s="279"/>
      <c r="I2" s="387" t="s">
        <v>0</v>
      </c>
      <c r="J2" s="287"/>
      <c r="K2" s="287"/>
      <c r="L2" s="287"/>
      <c r="M2" s="288"/>
      <c r="N2" s="289"/>
      <c r="O2" s="290"/>
      <c r="P2" s="291"/>
      <c r="Q2" s="291"/>
      <c r="R2" s="291"/>
      <c r="S2" s="291"/>
      <c r="T2" s="291"/>
      <c r="U2" s="291"/>
      <c r="V2" s="277"/>
      <c r="W2" s="277"/>
      <c r="X2" s="277"/>
      <c r="Y2" s="277"/>
      <c r="AA2" s="292"/>
      <c r="AB2" s="293"/>
      <c r="AC2" s="293"/>
      <c r="AD2" s="293"/>
    </row>
    <row r="3" spans="1:30" ht="15.75">
      <c r="A3" s="277"/>
      <c r="B3" s="277"/>
      <c r="C3" s="277"/>
      <c r="D3" s="277"/>
      <c r="E3" s="277"/>
      <c r="F3" s="380"/>
      <c r="G3" s="380"/>
      <c r="H3" s="294"/>
      <c r="I3" s="387" t="s">
        <v>1</v>
      </c>
      <c r="J3" s="295"/>
      <c r="K3" s="295"/>
      <c r="L3" s="295"/>
      <c r="M3" s="296"/>
      <c r="N3" s="297"/>
      <c r="O3" s="298"/>
      <c r="P3" s="277"/>
      <c r="Q3" s="277"/>
      <c r="R3" s="299"/>
      <c r="S3" s="277"/>
      <c r="T3" s="277"/>
      <c r="U3" s="277"/>
      <c r="V3" s="277"/>
      <c r="W3" s="277"/>
      <c r="X3" s="277"/>
      <c r="Y3" s="277"/>
      <c r="AA3" s="292"/>
      <c r="AB3" s="293"/>
      <c r="AC3" s="293"/>
      <c r="AD3" s="293"/>
    </row>
    <row r="4" spans="1:30" ht="15.75">
      <c r="A4" s="277"/>
      <c r="B4" s="277"/>
      <c r="C4" s="277"/>
      <c r="D4" s="277"/>
      <c r="E4" s="277"/>
      <c r="F4" s="380"/>
      <c r="G4" s="380"/>
      <c r="H4" s="294"/>
      <c r="I4" s="387" t="s">
        <v>197</v>
      </c>
      <c r="J4" s="295"/>
      <c r="K4" s="295"/>
      <c r="L4" s="295"/>
      <c r="M4" s="286"/>
      <c r="N4" s="297"/>
      <c r="O4" s="298"/>
      <c r="P4" s="300"/>
      <c r="Q4" s="301"/>
      <c r="R4" s="277"/>
      <c r="S4" s="277"/>
      <c r="T4" s="300"/>
      <c r="U4" s="277"/>
      <c r="V4" s="277"/>
      <c r="W4" s="277"/>
      <c r="X4" s="277"/>
      <c r="Y4" s="277"/>
      <c r="AA4" s="292"/>
      <c r="AB4" s="293"/>
      <c r="AC4" s="293"/>
      <c r="AD4" s="293"/>
    </row>
    <row r="5" spans="1:30" ht="15.75">
      <c r="A5" s="277"/>
      <c r="B5" s="277"/>
      <c r="C5" s="277"/>
      <c r="D5" s="277"/>
      <c r="E5" s="277"/>
      <c r="F5" s="380"/>
      <c r="G5" s="380"/>
      <c r="H5" s="294"/>
      <c r="I5" s="380"/>
      <c r="J5" s="302"/>
      <c r="K5" s="302"/>
      <c r="L5" s="302"/>
      <c r="M5" s="303"/>
      <c r="N5" s="277"/>
      <c r="O5" s="282"/>
      <c r="P5" s="277"/>
      <c r="Q5" s="277"/>
      <c r="R5" s="299"/>
      <c r="S5" s="277"/>
      <c r="T5" s="277"/>
      <c r="U5" s="277"/>
      <c r="V5" s="277"/>
      <c r="W5" s="277"/>
      <c r="X5" s="277"/>
      <c r="Y5" s="277"/>
      <c r="AA5" s="292"/>
      <c r="AB5" s="293"/>
      <c r="AC5" s="293"/>
      <c r="AD5" s="293"/>
    </row>
    <row r="6" spans="1:30" ht="24.75" customHeight="1">
      <c r="A6" s="277"/>
      <c r="B6" s="277"/>
      <c r="C6" s="277"/>
      <c r="D6" s="277"/>
      <c r="E6" s="277"/>
      <c r="F6" s="380"/>
      <c r="G6" s="380"/>
      <c r="H6" s="294"/>
      <c r="I6" s="380"/>
      <c r="J6" s="302"/>
      <c r="K6" s="302"/>
      <c r="L6" s="302"/>
      <c r="M6" s="303"/>
      <c r="N6" s="277"/>
      <c r="O6" s="282"/>
      <c r="P6" s="277"/>
      <c r="Q6" s="277"/>
      <c r="R6" s="277"/>
      <c r="S6" s="277"/>
      <c r="T6" s="277"/>
      <c r="U6" s="277"/>
      <c r="V6" s="277"/>
      <c r="W6" s="277"/>
      <c r="X6" s="277"/>
      <c r="Y6" s="277"/>
      <c r="AA6" s="292"/>
      <c r="AB6" s="293"/>
      <c r="AC6" s="293"/>
      <c r="AD6" s="293"/>
    </row>
    <row r="7" spans="1:30" ht="12.75">
      <c r="A7" s="292"/>
      <c r="B7" s="292"/>
      <c r="C7" s="292"/>
      <c r="D7" s="292"/>
      <c r="E7" s="304"/>
      <c r="F7" s="137"/>
      <c r="G7" s="137"/>
      <c r="H7" s="305"/>
      <c r="I7" s="137"/>
      <c r="J7" s="304"/>
      <c r="K7" s="304"/>
      <c r="L7" s="304"/>
      <c r="M7" s="304"/>
      <c r="N7" s="292"/>
      <c r="O7" s="304"/>
      <c r="P7" s="292"/>
      <c r="Q7" s="304"/>
      <c r="R7" s="304"/>
      <c r="S7" s="292"/>
      <c r="T7" s="292"/>
      <c r="U7" s="292"/>
      <c r="V7" s="292"/>
      <c r="W7" s="292"/>
      <c r="X7" s="292"/>
      <c r="Y7" s="292"/>
      <c r="AA7" s="292"/>
      <c r="AB7" s="293"/>
      <c r="AC7" s="293"/>
      <c r="AD7" s="293"/>
    </row>
    <row r="8" spans="1:30" ht="18.75">
      <c r="A8" s="292"/>
      <c r="B8" s="309" t="s">
        <v>221</v>
      </c>
      <c r="C8" s="309"/>
      <c r="E8" s="306"/>
      <c r="F8" s="138"/>
      <c r="G8" s="138"/>
      <c r="H8" s="307"/>
      <c r="I8" s="138"/>
      <c r="J8" s="308"/>
      <c r="K8" s="308"/>
      <c r="L8" s="308"/>
      <c r="M8" s="309"/>
      <c r="N8" s="292"/>
      <c r="O8" s="310"/>
      <c r="P8" s="292"/>
      <c r="R8" s="306"/>
      <c r="S8" s="292"/>
      <c r="T8" s="292"/>
      <c r="U8" s="292"/>
      <c r="V8" s="292"/>
      <c r="W8" s="292"/>
      <c r="X8" s="292"/>
      <c r="Y8" s="292"/>
      <c r="AA8" s="292"/>
      <c r="AB8" s="293"/>
      <c r="AC8" s="293"/>
      <c r="AD8" s="293"/>
    </row>
    <row r="9" spans="2:30" ht="13.5" thickBot="1">
      <c r="B9" s="311"/>
      <c r="C9" s="311"/>
      <c r="D9" s="311"/>
      <c r="E9" s="311"/>
      <c r="F9" s="139"/>
      <c r="G9" s="139"/>
      <c r="H9" s="312"/>
      <c r="I9" s="388"/>
      <c r="J9" s="313"/>
      <c r="K9" s="313"/>
      <c r="L9" s="313"/>
      <c r="M9" s="314"/>
      <c r="N9" s="315"/>
      <c r="O9" s="316"/>
      <c r="P9" s="316"/>
      <c r="Q9" s="317"/>
      <c r="R9" s="318"/>
      <c r="S9" s="315"/>
      <c r="T9" s="315"/>
      <c r="U9" s="315"/>
      <c r="V9" s="315"/>
      <c r="Y9" s="315"/>
      <c r="AC9" s="293"/>
      <c r="AD9" s="293"/>
    </row>
    <row r="10" spans="2:29" ht="15">
      <c r="B10" s="319" t="s">
        <v>4</v>
      </c>
      <c r="C10" s="319" t="s">
        <v>5</v>
      </c>
      <c r="D10" s="351" t="s">
        <v>6</v>
      </c>
      <c r="E10" s="320" t="s">
        <v>7</v>
      </c>
      <c r="F10" s="381" t="s">
        <v>8</v>
      </c>
      <c r="G10" s="381" t="s">
        <v>8</v>
      </c>
      <c r="H10" s="321" t="s">
        <v>136</v>
      </c>
      <c r="I10" s="381" t="s">
        <v>10</v>
      </c>
      <c r="J10" s="322"/>
      <c r="K10" s="323"/>
      <c r="L10" s="324"/>
      <c r="M10" s="325" t="s">
        <v>11</v>
      </c>
      <c r="N10" s="169" t="s">
        <v>199</v>
      </c>
      <c r="O10" s="169"/>
      <c r="P10" s="326" t="s">
        <v>13</v>
      </c>
      <c r="Q10" s="169" t="s">
        <v>14</v>
      </c>
      <c r="R10" s="169"/>
      <c r="S10" s="327" t="s">
        <v>15</v>
      </c>
      <c r="T10" s="327"/>
      <c r="U10" s="328" t="s">
        <v>137</v>
      </c>
      <c r="V10" s="169" t="s">
        <v>138</v>
      </c>
      <c r="W10" s="169"/>
      <c r="X10" s="326" t="s">
        <v>16</v>
      </c>
      <c r="Y10" s="329"/>
      <c r="AC10" s="293"/>
    </row>
    <row r="11" spans="1:29" ht="54.75" customHeight="1" thickBot="1">
      <c r="A11" s="292"/>
      <c r="B11" s="330"/>
      <c r="C11" s="330"/>
      <c r="D11" s="352"/>
      <c r="E11" s="331"/>
      <c r="F11" s="382"/>
      <c r="G11" s="383" t="s">
        <v>200</v>
      </c>
      <c r="H11" s="270" t="s">
        <v>201</v>
      </c>
      <c r="I11" s="383" t="s">
        <v>202</v>
      </c>
      <c r="J11" s="332"/>
      <c r="K11" s="333"/>
      <c r="L11" s="334"/>
      <c r="M11" s="335"/>
      <c r="N11" s="172" t="s">
        <v>203</v>
      </c>
      <c r="O11" s="172"/>
      <c r="P11" s="353" t="s">
        <v>205</v>
      </c>
      <c r="Q11" s="378" t="s">
        <v>204</v>
      </c>
      <c r="R11" s="378"/>
      <c r="S11" s="336" t="s">
        <v>249</v>
      </c>
      <c r="T11" s="172" t="s">
        <v>139</v>
      </c>
      <c r="U11" s="172"/>
      <c r="V11" s="172" t="s">
        <v>206</v>
      </c>
      <c r="W11" s="172"/>
      <c r="X11" s="337"/>
      <c r="Y11" s="329"/>
      <c r="AC11" s="293"/>
    </row>
    <row r="12" spans="1:29" ht="15.75" customHeight="1">
      <c r="A12" s="354" t="s">
        <v>24</v>
      </c>
      <c r="B12" s="330" t="s">
        <v>25</v>
      </c>
      <c r="C12" s="330" t="s">
        <v>26</v>
      </c>
      <c r="D12" s="352" t="s">
        <v>27</v>
      </c>
      <c r="E12" s="331" t="s">
        <v>28</v>
      </c>
      <c r="F12" s="382" t="s">
        <v>29</v>
      </c>
      <c r="G12" s="383"/>
      <c r="H12" s="270"/>
      <c r="I12" s="383"/>
      <c r="J12" s="332"/>
      <c r="K12" s="333"/>
      <c r="L12" s="334"/>
      <c r="M12" s="335" t="s">
        <v>32</v>
      </c>
      <c r="N12" s="338" t="s">
        <v>33</v>
      </c>
      <c r="O12" s="339" t="s">
        <v>34</v>
      </c>
      <c r="P12" s="338" t="s">
        <v>33</v>
      </c>
      <c r="Q12" s="338" t="s">
        <v>33</v>
      </c>
      <c r="R12" s="339" t="s">
        <v>34</v>
      </c>
      <c r="S12" s="338" t="s">
        <v>33</v>
      </c>
      <c r="T12" s="338" t="s">
        <v>33</v>
      </c>
      <c r="U12" s="339" t="s">
        <v>34</v>
      </c>
      <c r="V12" s="338" t="s">
        <v>33</v>
      </c>
      <c r="W12" s="339" t="s">
        <v>34</v>
      </c>
      <c r="X12" s="337" t="s">
        <v>35</v>
      </c>
      <c r="Y12" s="340" t="s">
        <v>36</v>
      </c>
      <c r="AC12" s="293"/>
    </row>
    <row r="13" spans="1:27" s="349" customFormat="1" ht="12.75">
      <c r="A13" s="355" t="s">
        <v>250</v>
      </c>
      <c r="B13" s="341">
        <v>103</v>
      </c>
      <c r="C13" s="342" t="s">
        <v>215</v>
      </c>
      <c r="D13" s="342" t="s">
        <v>105</v>
      </c>
      <c r="E13" s="343">
        <v>500</v>
      </c>
      <c r="F13" s="384">
        <v>0.47152777777777777</v>
      </c>
      <c r="G13" s="384">
        <v>0.5014236111111111</v>
      </c>
      <c r="H13" s="356">
        <v>0.0058564814814814825</v>
      </c>
      <c r="I13" s="389">
        <f aca="true" t="shared" si="0" ref="I13:I41">G13-F13-H13</f>
        <v>0.02403935185185186</v>
      </c>
      <c r="J13" s="344">
        <f aca="true" t="shared" si="1" ref="J13:J41">HOUR(I13)</f>
        <v>0</v>
      </c>
      <c r="K13" s="344">
        <f aca="true" t="shared" si="2" ref="K13:K41">MINUTE(I13)</f>
        <v>34</v>
      </c>
      <c r="L13" s="344">
        <f aca="true" t="shared" si="3" ref="L13:L41">SECOND(I13)</f>
        <v>37</v>
      </c>
      <c r="M13" s="345">
        <f aca="true" t="shared" si="4" ref="M13:M41">(((J13*3600)+(K13*60)+L13)*2)/60</f>
        <v>69.23333333333333</v>
      </c>
      <c r="N13" s="346">
        <v>0</v>
      </c>
      <c r="O13" s="347">
        <v>18.74</v>
      </c>
      <c r="P13" s="346">
        <v>2</v>
      </c>
      <c r="Q13" s="346">
        <v>0</v>
      </c>
      <c r="R13" s="347">
        <v>31.95</v>
      </c>
      <c r="S13" s="346">
        <v>0</v>
      </c>
      <c r="T13" s="346">
        <v>0</v>
      </c>
      <c r="U13" s="347">
        <v>22.18</v>
      </c>
      <c r="V13" s="346">
        <v>0</v>
      </c>
      <c r="W13" s="347">
        <v>9.53</v>
      </c>
      <c r="X13" s="345">
        <f aca="true" t="shared" si="5" ref="X13:X41">M13+N13+O13+P13+Q13+R13+T13+U13+S13+V13+W13</f>
        <v>153.63333333333333</v>
      </c>
      <c r="Y13" s="348">
        <f aca="true" t="shared" si="6" ref="Y13:Y41">E13-X13</f>
        <v>346.3666666666667</v>
      </c>
      <c r="AA13" s="350"/>
    </row>
    <row r="14" spans="1:27" s="358" customFormat="1" ht="12.75">
      <c r="A14" s="357" t="s">
        <v>251</v>
      </c>
      <c r="B14" s="341">
        <v>91</v>
      </c>
      <c r="C14" s="342" t="s">
        <v>232</v>
      </c>
      <c r="D14" s="342" t="s">
        <v>68</v>
      </c>
      <c r="E14" s="343">
        <v>500</v>
      </c>
      <c r="F14" s="384">
        <v>0.4604166666666667</v>
      </c>
      <c r="G14" s="384">
        <v>0.486238425925926</v>
      </c>
      <c r="H14" s="356">
        <v>0.0012152777777777778</v>
      </c>
      <c r="I14" s="389">
        <f t="shared" si="0"/>
        <v>0.024606481481481503</v>
      </c>
      <c r="J14" s="344">
        <f t="shared" si="1"/>
        <v>0</v>
      </c>
      <c r="K14" s="344">
        <f t="shared" si="2"/>
        <v>35</v>
      </c>
      <c r="L14" s="344">
        <f t="shared" si="3"/>
        <v>26</v>
      </c>
      <c r="M14" s="345">
        <f t="shared" si="4"/>
        <v>70.86666666666666</v>
      </c>
      <c r="N14" s="346">
        <v>0</v>
      </c>
      <c r="O14" s="347">
        <v>22.59</v>
      </c>
      <c r="P14" s="346">
        <v>0</v>
      </c>
      <c r="Q14" s="346">
        <v>0</v>
      </c>
      <c r="R14" s="347">
        <v>27.17</v>
      </c>
      <c r="S14" s="346">
        <v>0</v>
      </c>
      <c r="T14" s="346">
        <v>0</v>
      </c>
      <c r="U14" s="347">
        <v>32.14</v>
      </c>
      <c r="V14" s="346">
        <v>0</v>
      </c>
      <c r="W14" s="347">
        <v>9.12</v>
      </c>
      <c r="X14" s="345">
        <f t="shared" si="5"/>
        <v>161.88666666666666</v>
      </c>
      <c r="Y14" s="348">
        <f t="shared" si="6"/>
        <v>338.11333333333334</v>
      </c>
      <c r="AA14" s="359"/>
    </row>
    <row r="15" spans="1:27" s="349" customFormat="1" ht="12.75">
      <c r="A15" s="355" t="s">
        <v>252</v>
      </c>
      <c r="B15" s="341">
        <v>3</v>
      </c>
      <c r="C15" s="342" t="s">
        <v>207</v>
      </c>
      <c r="D15" s="342" t="s">
        <v>222</v>
      </c>
      <c r="E15" s="343">
        <v>500</v>
      </c>
      <c r="F15" s="384">
        <v>0.3770833333333334</v>
      </c>
      <c r="G15" s="384">
        <v>0.3996296296296296</v>
      </c>
      <c r="H15" s="356">
        <v>0</v>
      </c>
      <c r="I15" s="389">
        <f t="shared" si="0"/>
        <v>0.02254629629629623</v>
      </c>
      <c r="J15" s="344">
        <f t="shared" si="1"/>
        <v>0</v>
      </c>
      <c r="K15" s="344">
        <f t="shared" si="2"/>
        <v>32</v>
      </c>
      <c r="L15" s="344">
        <f t="shared" si="3"/>
        <v>28</v>
      </c>
      <c r="M15" s="345">
        <f t="shared" si="4"/>
        <v>64.93333333333334</v>
      </c>
      <c r="N15" s="346">
        <v>0</v>
      </c>
      <c r="O15" s="347">
        <v>20.7</v>
      </c>
      <c r="P15" s="346">
        <v>2</v>
      </c>
      <c r="Q15" s="346">
        <v>0</v>
      </c>
      <c r="R15" s="347">
        <v>39.62</v>
      </c>
      <c r="S15" s="346">
        <v>0</v>
      </c>
      <c r="T15" s="346">
        <v>0</v>
      </c>
      <c r="U15" s="347">
        <v>28.95</v>
      </c>
      <c r="V15" s="346">
        <v>0</v>
      </c>
      <c r="W15" s="347">
        <v>10.02</v>
      </c>
      <c r="X15" s="345">
        <f t="shared" si="5"/>
        <v>166.22333333333333</v>
      </c>
      <c r="Y15" s="348">
        <f t="shared" si="6"/>
        <v>333.77666666666664</v>
      </c>
      <c r="AA15" s="350"/>
    </row>
    <row r="16" spans="1:27" s="349" customFormat="1" ht="12.75">
      <c r="A16" s="357" t="s">
        <v>253</v>
      </c>
      <c r="B16" s="341">
        <v>97</v>
      </c>
      <c r="C16" s="342" t="s">
        <v>184</v>
      </c>
      <c r="D16" s="342" t="s">
        <v>109</v>
      </c>
      <c r="E16" s="343">
        <v>500</v>
      </c>
      <c r="F16" s="384">
        <v>0.46597222222222223</v>
      </c>
      <c r="G16" s="384">
        <v>0.4918402777777778</v>
      </c>
      <c r="H16" s="356">
        <v>0.0004629629629629629</v>
      </c>
      <c r="I16" s="389">
        <f t="shared" si="0"/>
        <v>0.025405092592592583</v>
      </c>
      <c r="J16" s="344">
        <f t="shared" si="1"/>
        <v>0</v>
      </c>
      <c r="K16" s="344">
        <f t="shared" si="2"/>
        <v>36</v>
      </c>
      <c r="L16" s="344">
        <f t="shared" si="3"/>
        <v>35</v>
      </c>
      <c r="M16" s="345">
        <f t="shared" si="4"/>
        <v>73.16666666666667</v>
      </c>
      <c r="N16" s="346">
        <v>0</v>
      </c>
      <c r="O16" s="347">
        <v>18.75</v>
      </c>
      <c r="P16" s="346">
        <v>0</v>
      </c>
      <c r="Q16" s="346">
        <v>0</v>
      </c>
      <c r="R16" s="347">
        <v>38.64</v>
      </c>
      <c r="S16" s="346">
        <v>0</v>
      </c>
      <c r="T16" s="346">
        <v>0</v>
      </c>
      <c r="U16" s="347">
        <v>25.47</v>
      </c>
      <c r="V16" s="346">
        <v>0</v>
      </c>
      <c r="W16" s="347">
        <v>10.2</v>
      </c>
      <c r="X16" s="345">
        <f t="shared" si="5"/>
        <v>166.22666666666666</v>
      </c>
      <c r="Y16" s="348">
        <f t="shared" si="6"/>
        <v>333.7733333333333</v>
      </c>
      <c r="AA16" s="350"/>
    </row>
    <row r="17" spans="1:27" s="349" customFormat="1" ht="12.75">
      <c r="A17" s="355" t="s">
        <v>254</v>
      </c>
      <c r="B17" s="341">
        <v>75</v>
      </c>
      <c r="C17" s="342" t="s">
        <v>45</v>
      </c>
      <c r="D17" s="342" t="s">
        <v>46</v>
      </c>
      <c r="E17" s="343">
        <v>500</v>
      </c>
      <c r="F17" s="384">
        <v>0.44375000000000003</v>
      </c>
      <c r="G17" s="384">
        <v>0.47126157407407404</v>
      </c>
      <c r="H17" s="356">
        <v>0.0016087962962962963</v>
      </c>
      <c r="I17" s="389">
        <f t="shared" si="0"/>
        <v>0.025902777777777712</v>
      </c>
      <c r="J17" s="344">
        <f t="shared" si="1"/>
        <v>0</v>
      </c>
      <c r="K17" s="344">
        <f t="shared" si="2"/>
        <v>37</v>
      </c>
      <c r="L17" s="344">
        <f t="shared" si="3"/>
        <v>18</v>
      </c>
      <c r="M17" s="345">
        <f t="shared" si="4"/>
        <v>74.6</v>
      </c>
      <c r="N17" s="346">
        <v>0</v>
      </c>
      <c r="O17" s="347">
        <v>18.73</v>
      </c>
      <c r="P17" s="346">
        <v>4</v>
      </c>
      <c r="Q17" s="346">
        <v>0</v>
      </c>
      <c r="R17" s="347">
        <v>31.89</v>
      </c>
      <c r="S17" s="346">
        <v>4</v>
      </c>
      <c r="T17" s="346">
        <v>0</v>
      </c>
      <c r="U17" s="347">
        <v>24.62</v>
      </c>
      <c r="V17" s="346">
        <v>0</v>
      </c>
      <c r="W17" s="347">
        <v>12.47</v>
      </c>
      <c r="X17" s="345">
        <f t="shared" si="5"/>
        <v>170.31</v>
      </c>
      <c r="Y17" s="348">
        <f t="shared" si="6"/>
        <v>329.69</v>
      </c>
      <c r="AA17" s="350"/>
    </row>
    <row r="18" spans="1:27" s="349" customFormat="1" ht="12.75">
      <c r="A18" s="357" t="s">
        <v>255</v>
      </c>
      <c r="B18" s="341">
        <v>63</v>
      </c>
      <c r="C18" s="342" t="s">
        <v>103</v>
      </c>
      <c r="D18" s="342" t="s">
        <v>40</v>
      </c>
      <c r="E18" s="343">
        <v>500</v>
      </c>
      <c r="F18" s="384">
        <v>0.43263888888888885</v>
      </c>
      <c r="G18" s="384">
        <v>0.46275462962962965</v>
      </c>
      <c r="H18" s="356">
        <v>0</v>
      </c>
      <c r="I18" s="389">
        <f t="shared" si="0"/>
        <v>0.030115740740740804</v>
      </c>
      <c r="J18" s="344">
        <f t="shared" si="1"/>
        <v>0</v>
      </c>
      <c r="K18" s="344">
        <f t="shared" si="2"/>
        <v>43</v>
      </c>
      <c r="L18" s="344">
        <f t="shared" si="3"/>
        <v>22</v>
      </c>
      <c r="M18" s="345">
        <f t="shared" si="4"/>
        <v>86.73333333333333</v>
      </c>
      <c r="N18" s="346">
        <v>2</v>
      </c>
      <c r="O18" s="347">
        <v>17.7</v>
      </c>
      <c r="P18" s="346">
        <v>0</v>
      </c>
      <c r="Q18" s="346">
        <v>0</v>
      </c>
      <c r="R18" s="347">
        <v>28.14</v>
      </c>
      <c r="S18" s="346">
        <v>0</v>
      </c>
      <c r="T18" s="346">
        <v>0</v>
      </c>
      <c r="U18" s="347">
        <v>29.5</v>
      </c>
      <c r="V18" s="346">
        <v>0</v>
      </c>
      <c r="W18" s="347">
        <v>8.9</v>
      </c>
      <c r="X18" s="345">
        <f t="shared" si="5"/>
        <v>172.97333333333333</v>
      </c>
      <c r="Y18" s="348">
        <f t="shared" si="6"/>
        <v>327.02666666666664</v>
      </c>
      <c r="AA18" s="350"/>
    </row>
    <row r="19" spans="1:27" s="349" customFormat="1" ht="12.75">
      <c r="A19" s="355" t="s">
        <v>256</v>
      </c>
      <c r="B19" s="341">
        <v>33</v>
      </c>
      <c r="C19" s="342" t="s">
        <v>147</v>
      </c>
      <c r="D19" s="342" t="s">
        <v>44</v>
      </c>
      <c r="E19" s="343">
        <v>500</v>
      </c>
      <c r="F19" s="384">
        <v>0.4048611111111111</v>
      </c>
      <c r="G19" s="384">
        <v>0.4371527777777778</v>
      </c>
      <c r="H19" s="356">
        <v>0.0014814814814814814</v>
      </c>
      <c r="I19" s="389">
        <f t="shared" si="0"/>
        <v>0.03081018518518518</v>
      </c>
      <c r="J19" s="344">
        <f t="shared" si="1"/>
        <v>0</v>
      </c>
      <c r="K19" s="344">
        <f t="shared" si="2"/>
        <v>44</v>
      </c>
      <c r="L19" s="344">
        <f t="shared" si="3"/>
        <v>22</v>
      </c>
      <c r="M19" s="345">
        <f t="shared" si="4"/>
        <v>88.73333333333333</v>
      </c>
      <c r="N19" s="346">
        <v>0</v>
      </c>
      <c r="O19" s="347">
        <v>20.39</v>
      </c>
      <c r="P19" s="346">
        <v>0</v>
      </c>
      <c r="Q19" s="346">
        <v>0</v>
      </c>
      <c r="R19" s="347">
        <v>29.89</v>
      </c>
      <c r="S19" s="346">
        <v>0</v>
      </c>
      <c r="T19" s="346">
        <v>0</v>
      </c>
      <c r="U19" s="347">
        <v>26.56</v>
      </c>
      <c r="V19" s="346">
        <v>0</v>
      </c>
      <c r="W19" s="347">
        <v>10.31</v>
      </c>
      <c r="X19" s="345">
        <f t="shared" si="5"/>
        <v>175.88333333333333</v>
      </c>
      <c r="Y19" s="348">
        <f t="shared" si="6"/>
        <v>324.1166666666667</v>
      </c>
      <c r="AA19" s="350"/>
    </row>
    <row r="20" spans="1:27" s="349" customFormat="1" ht="12.75">
      <c r="A20" s="357" t="s">
        <v>257</v>
      </c>
      <c r="B20" s="341">
        <v>51</v>
      </c>
      <c r="C20" s="342" t="s">
        <v>126</v>
      </c>
      <c r="D20" s="342" t="s">
        <v>127</v>
      </c>
      <c r="E20" s="343">
        <v>500</v>
      </c>
      <c r="F20" s="384">
        <v>0.4215277777777778</v>
      </c>
      <c r="G20" s="384">
        <v>0.4518518518518519</v>
      </c>
      <c r="H20" s="356">
        <v>0.005023148148148148</v>
      </c>
      <c r="I20" s="389">
        <f t="shared" si="0"/>
        <v>0.025300925925925966</v>
      </c>
      <c r="J20" s="344">
        <f t="shared" si="1"/>
        <v>0</v>
      </c>
      <c r="K20" s="344">
        <f t="shared" si="2"/>
        <v>36</v>
      </c>
      <c r="L20" s="344">
        <f t="shared" si="3"/>
        <v>26</v>
      </c>
      <c r="M20" s="345">
        <f t="shared" si="4"/>
        <v>72.86666666666666</v>
      </c>
      <c r="N20" s="346">
        <v>0</v>
      </c>
      <c r="O20" s="347">
        <v>22.25</v>
      </c>
      <c r="P20" s="346">
        <v>0</v>
      </c>
      <c r="Q20" s="346">
        <v>0</v>
      </c>
      <c r="R20" s="347">
        <v>37.65</v>
      </c>
      <c r="S20" s="346">
        <v>0</v>
      </c>
      <c r="T20" s="346">
        <v>0</v>
      </c>
      <c r="U20" s="347">
        <v>34.54</v>
      </c>
      <c r="V20" s="346">
        <v>0</v>
      </c>
      <c r="W20" s="347">
        <v>10.81</v>
      </c>
      <c r="X20" s="345">
        <f t="shared" si="5"/>
        <v>178.11666666666665</v>
      </c>
      <c r="Y20" s="348">
        <f t="shared" si="6"/>
        <v>321.8833333333333</v>
      </c>
      <c r="AA20" s="350"/>
    </row>
    <row r="21" spans="1:27" s="349" customFormat="1" ht="12.75">
      <c r="A21" s="355" t="s">
        <v>258</v>
      </c>
      <c r="B21" s="341">
        <v>24</v>
      </c>
      <c r="C21" s="342" t="s">
        <v>226</v>
      </c>
      <c r="D21" s="342" t="s">
        <v>60</v>
      </c>
      <c r="E21" s="343">
        <v>500</v>
      </c>
      <c r="F21" s="384">
        <v>0.3965277777777778</v>
      </c>
      <c r="G21" s="384">
        <v>0.42385416666666664</v>
      </c>
      <c r="H21" s="356">
        <v>0.0011226851851851851</v>
      </c>
      <c r="I21" s="389">
        <f t="shared" si="0"/>
        <v>0.026203703703703646</v>
      </c>
      <c r="J21" s="344">
        <f t="shared" si="1"/>
        <v>0</v>
      </c>
      <c r="K21" s="344">
        <f t="shared" si="2"/>
        <v>37</v>
      </c>
      <c r="L21" s="344">
        <f t="shared" si="3"/>
        <v>44</v>
      </c>
      <c r="M21" s="345">
        <f t="shared" si="4"/>
        <v>75.46666666666667</v>
      </c>
      <c r="N21" s="346">
        <v>2</v>
      </c>
      <c r="O21" s="347">
        <v>21.94</v>
      </c>
      <c r="P21" s="346">
        <v>2</v>
      </c>
      <c r="Q21" s="346">
        <v>10</v>
      </c>
      <c r="R21" s="347">
        <v>25.2</v>
      </c>
      <c r="S21" s="346">
        <v>2</v>
      </c>
      <c r="T21" s="346">
        <v>0</v>
      </c>
      <c r="U21" s="347">
        <v>30.19</v>
      </c>
      <c r="V21" s="346">
        <v>0</v>
      </c>
      <c r="W21" s="347">
        <v>10.9</v>
      </c>
      <c r="X21" s="345">
        <f t="shared" si="5"/>
        <v>179.69666666666666</v>
      </c>
      <c r="Y21" s="348">
        <f t="shared" si="6"/>
        <v>320.30333333333334</v>
      </c>
      <c r="AA21" s="350"/>
    </row>
    <row r="22" spans="1:27" s="349" customFormat="1" ht="12.75">
      <c r="A22" s="357" t="s">
        <v>259</v>
      </c>
      <c r="B22" s="341">
        <v>115</v>
      </c>
      <c r="C22" s="342" t="s">
        <v>235</v>
      </c>
      <c r="D22" s="342" t="s">
        <v>236</v>
      </c>
      <c r="E22" s="343">
        <v>500</v>
      </c>
      <c r="F22" s="384">
        <v>0.4826388888888889</v>
      </c>
      <c r="G22" s="384">
        <v>0.5162037037037037</v>
      </c>
      <c r="H22" s="356">
        <v>0.0032870370370370367</v>
      </c>
      <c r="I22" s="389">
        <f t="shared" si="0"/>
        <v>0.03027777777777779</v>
      </c>
      <c r="J22" s="344">
        <f t="shared" si="1"/>
        <v>0</v>
      </c>
      <c r="K22" s="344">
        <f t="shared" si="2"/>
        <v>43</v>
      </c>
      <c r="L22" s="344">
        <f t="shared" si="3"/>
        <v>36</v>
      </c>
      <c r="M22" s="345">
        <f t="shared" si="4"/>
        <v>87.2</v>
      </c>
      <c r="N22" s="346">
        <v>2</v>
      </c>
      <c r="O22" s="347">
        <v>17.44</v>
      </c>
      <c r="P22" s="346">
        <v>0</v>
      </c>
      <c r="Q22" s="346">
        <v>0</v>
      </c>
      <c r="R22" s="347">
        <v>28.85</v>
      </c>
      <c r="S22" s="346">
        <v>2</v>
      </c>
      <c r="T22" s="346">
        <v>10</v>
      </c>
      <c r="U22" s="347">
        <v>25.37</v>
      </c>
      <c r="V22" s="346">
        <v>0</v>
      </c>
      <c r="W22" s="347">
        <v>9.64</v>
      </c>
      <c r="X22" s="345">
        <f t="shared" si="5"/>
        <v>182.5</v>
      </c>
      <c r="Y22" s="348">
        <f t="shared" si="6"/>
        <v>317.5</v>
      </c>
      <c r="AA22" s="350"/>
    </row>
    <row r="23" spans="1:27" s="349" customFormat="1" ht="12.75">
      <c r="A23" s="355" t="s">
        <v>260</v>
      </c>
      <c r="B23" s="341">
        <v>69</v>
      </c>
      <c r="C23" s="342" t="s">
        <v>231</v>
      </c>
      <c r="D23" s="342" t="s">
        <v>60</v>
      </c>
      <c r="E23" s="343">
        <v>500</v>
      </c>
      <c r="F23" s="384">
        <v>0.4381944444444445</v>
      </c>
      <c r="G23" s="384">
        <v>0.4705439814814815</v>
      </c>
      <c r="H23" s="356">
        <v>0.002361111111111111</v>
      </c>
      <c r="I23" s="389">
        <f t="shared" si="0"/>
        <v>0.02998842592592591</v>
      </c>
      <c r="J23" s="344">
        <f t="shared" si="1"/>
        <v>0</v>
      </c>
      <c r="K23" s="344">
        <f t="shared" si="2"/>
        <v>43</v>
      </c>
      <c r="L23" s="344">
        <f t="shared" si="3"/>
        <v>11</v>
      </c>
      <c r="M23" s="345">
        <f t="shared" si="4"/>
        <v>86.36666666666666</v>
      </c>
      <c r="N23" s="346">
        <v>0</v>
      </c>
      <c r="O23" s="347">
        <v>22.31</v>
      </c>
      <c r="P23" s="346">
        <v>0</v>
      </c>
      <c r="Q23" s="346">
        <v>0</v>
      </c>
      <c r="R23" s="347">
        <v>35.9</v>
      </c>
      <c r="S23" s="346">
        <v>0</v>
      </c>
      <c r="T23" s="346">
        <v>0</v>
      </c>
      <c r="U23" s="347">
        <v>35.31</v>
      </c>
      <c r="V23" s="346">
        <v>0</v>
      </c>
      <c r="W23" s="347">
        <v>9.59</v>
      </c>
      <c r="X23" s="345">
        <f t="shared" si="5"/>
        <v>189.47666666666666</v>
      </c>
      <c r="Y23" s="348">
        <f t="shared" si="6"/>
        <v>310.5233333333333</v>
      </c>
      <c r="AA23" s="350"/>
    </row>
    <row r="24" spans="1:27" s="349" customFormat="1" ht="12.75">
      <c r="A24" s="357" t="s">
        <v>261</v>
      </c>
      <c r="B24" s="341">
        <v>140</v>
      </c>
      <c r="C24" s="342" t="s">
        <v>241</v>
      </c>
      <c r="D24" s="342" t="s">
        <v>242</v>
      </c>
      <c r="E24" s="343">
        <v>500</v>
      </c>
      <c r="F24" s="384">
        <v>0.50625</v>
      </c>
      <c r="G24" s="384">
        <v>0.5334837962962963</v>
      </c>
      <c r="H24" s="356">
        <v>0.002384259259259259</v>
      </c>
      <c r="I24" s="389">
        <f t="shared" si="0"/>
        <v>0.024849537037037038</v>
      </c>
      <c r="J24" s="344">
        <f t="shared" si="1"/>
        <v>0</v>
      </c>
      <c r="K24" s="344">
        <f t="shared" si="2"/>
        <v>35</v>
      </c>
      <c r="L24" s="344">
        <f t="shared" si="3"/>
        <v>47</v>
      </c>
      <c r="M24" s="345">
        <f t="shared" si="4"/>
        <v>71.56666666666666</v>
      </c>
      <c r="N24" s="346">
        <v>2</v>
      </c>
      <c r="O24" s="347">
        <v>17.78</v>
      </c>
      <c r="P24" s="346">
        <v>0</v>
      </c>
      <c r="Q24" s="346">
        <v>10</v>
      </c>
      <c r="R24" s="347">
        <v>37.89</v>
      </c>
      <c r="S24" s="346">
        <v>0</v>
      </c>
      <c r="T24" s="346">
        <v>4</v>
      </c>
      <c r="U24" s="347">
        <v>36.5</v>
      </c>
      <c r="V24" s="346">
        <v>0</v>
      </c>
      <c r="W24" s="347">
        <v>14.77</v>
      </c>
      <c r="X24" s="345">
        <f t="shared" si="5"/>
        <v>194.5066666666667</v>
      </c>
      <c r="Y24" s="348">
        <f t="shared" si="6"/>
        <v>305.49333333333334</v>
      </c>
      <c r="AA24" s="350"/>
    </row>
    <row r="25" spans="1:27" s="349" customFormat="1" ht="12.75">
      <c r="A25" s="355" t="s">
        <v>262</v>
      </c>
      <c r="B25" s="341">
        <v>85</v>
      </c>
      <c r="C25" s="342" t="s">
        <v>214</v>
      </c>
      <c r="D25" s="342" t="s">
        <v>105</v>
      </c>
      <c r="E25" s="343">
        <v>500</v>
      </c>
      <c r="F25" s="384">
        <v>0.4548611111111111</v>
      </c>
      <c r="G25" s="384">
        <v>0.48508101851851854</v>
      </c>
      <c r="H25" s="356">
        <v>0.0007060185185185185</v>
      </c>
      <c r="I25" s="389">
        <f t="shared" si="0"/>
        <v>0.029513888888888912</v>
      </c>
      <c r="J25" s="344">
        <f t="shared" si="1"/>
        <v>0</v>
      </c>
      <c r="K25" s="344">
        <f t="shared" si="2"/>
        <v>42</v>
      </c>
      <c r="L25" s="344">
        <f t="shared" si="3"/>
        <v>30</v>
      </c>
      <c r="M25" s="345">
        <f t="shared" si="4"/>
        <v>85</v>
      </c>
      <c r="N25" s="346">
        <v>7</v>
      </c>
      <c r="O25" s="347">
        <v>22.14</v>
      </c>
      <c r="P25" s="346">
        <v>0</v>
      </c>
      <c r="Q25" s="346">
        <v>0</v>
      </c>
      <c r="R25" s="347">
        <v>49.91</v>
      </c>
      <c r="S25" s="346">
        <v>0</v>
      </c>
      <c r="T25" s="346">
        <v>0</v>
      </c>
      <c r="U25" s="347">
        <v>25.03</v>
      </c>
      <c r="V25" s="346">
        <v>0</v>
      </c>
      <c r="W25" s="347">
        <v>11.19</v>
      </c>
      <c r="X25" s="345">
        <f t="shared" si="5"/>
        <v>200.27</v>
      </c>
      <c r="Y25" s="348">
        <f t="shared" si="6"/>
        <v>299.73</v>
      </c>
      <c r="AA25" s="350"/>
    </row>
    <row r="26" spans="1:27" s="349" customFormat="1" ht="12.75">
      <c r="A26" s="357" t="s">
        <v>263</v>
      </c>
      <c r="B26" s="341">
        <v>118</v>
      </c>
      <c r="C26" s="342" t="s">
        <v>237</v>
      </c>
      <c r="D26" s="342" t="s">
        <v>238</v>
      </c>
      <c r="E26" s="343">
        <v>500</v>
      </c>
      <c r="F26" s="384">
        <v>0.48541666666666666</v>
      </c>
      <c r="G26" s="384">
        <v>0.5153703703703704</v>
      </c>
      <c r="H26" s="356">
        <v>0</v>
      </c>
      <c r="I26" s="389">
        <f t="shared" si="0"/>
        <v>0.029953703703703705</v>
      </c>
      <c r="J26" s="344">
        <f t="shared" si="1"/>
        <v>0</v>
      </c>
      <c r="K26" s="344">
        <f t="shared" si="2"/>
        <v>43</v>
      </c>
      <c r="L26" s="344">
        <f t="shared" si="3"/>
        <v>8</v>
      </c>
      <c r="M26" s="345">
        <f t="shared" si="4"/>
        <v>86.26666666666667</v>
      </c>
      <c r="N26" s="346">
        <v>2</v>
      </c>
      <c r="O26" s="347">
        <v>16.5</v>
      </c>
      <c r="P26" s="346">
        <v>0</v>
      </c>
      <c r="Q26" s="346">
        <v>5</v>
      </c>
      <c r="R26" s="347">
        <v>44.58</v>
      </c>
      <c r="S26" s="346">
        <v>2</v>
      </c>
      <c r="T26" s="346">
        <v>10</v>
      </c>
      <c r="U26" s="347">
        <v>24.16</v>
      </c>
      <c r="V26" s="346">
        <v>0</v>
      </c>
      <c r="W26" s="347">
        <v>11.8</v>
      </c>
      <c r="X26" s="345">
        <f t="shared" si="5"/>
        <v>202.30666666666667</v>
      </c>
      <c r="Y26" s="348">
        <f t="shared" si="6"/>
        <v>297.6933333333333</v>
      </c>
      <c r="AA26" s="350"/>
    </row>
    <row r="27" spans="1:27" s="349" customFormat="1" ht="12.75">
      <c r="A27" s="355" t="s">
        <v>264</v>
      </c>
      <c r="B27" s="341">
        <v>136</v>
      </c>
      <c r="C27" s="342" t="s">
        <v>239</v>
      </c>
      <c r="D27" s="342" t="s">
        <v>240</v>
      </c>
      <c r="E27" s="343">
        <v>500</v>
      </c>
      <c r="F27" s="384">
        <v>0.5034722222222222</v>
      </c>
      <c r="G27" s="384">
        <v>0.5370138888888889</v>
      </c>
      <c r="H27" s="356">
        <v>0.0038194444444444443</v>
      </c>
      <c r="I27" s="389">
        <f t="shared" si="0"/>
        <v>0.029722222222222247</v>
      </c>
      <c r="J27" s="344">
        <f t="shared" si="1"/>
        <v>0</v>
      </c>
      <c r="K27" s="344">
        <f t="shared" si="2"/>
        <v>42</v>
      </c>
      <c r="L27" s="344">
        <f t="shared" si="3"/>
        <v>48</v>
      </c>
      <c r="M27" s="345">
        <f t="shared" si="4"/>
        <v>85.6</v>
      </c>
      <c r="N27" s="346">
        <v>0</v>
      </c>
      <c r="O27" s="347">
        <v>21.98</v>
      </c>
      <c r="P27" s="346">
        <v>0</v>
      </c>
      <c r="Q27" s="346">
        <v>0</v>
      </c>
      <c r="R27" s="347">
        <v>54.73</v>
      </c>
      <c r="S27" s="346">
        <v>0</v>
      </c>
      <c r="T27" s="346">
        <v>0</v>
      </c>
      <c r="U27" s="347">
        <v>30.33</v>
      </c>
      <c r="V27" s="346">
        <v>0</v>
      </c>
      <c r="W27" s="347">
        <v>10.62</v>
      </c>
      <c r="X27" s="345">
        <f t="shared" si="5"/>
        <v>203.26</v>
      </c>
      <c r="Y27" s="348">
        <f t="shared" si="6"/>
        <v>296.74</v>
      </c>
      <c r="AA27" s="350"/>
    </row>
    <row r="28" spans="1:27" s="349" customFormat="1" ht="12.75">
      <c r="A28" s="357" t="s">
        <v>265</v>
      </c>
      <c r="B28" s="341">
        <v>109</v>
      </c>
      <c r="C28" s="342" t="s">
        <v>233</v>
      </c>
      <c r="D28" s="342" t="s">
        <v>188</v>
      </c>
      <c r="E28" s="343">
        <v>500</v>
      </c>
      <c r="F28" s="384">
        <v>0.4770833333333333</v>
      </c>
      <c r="G28" s="384">
        <v>0.5224074074074074</v>
      </c>
      <c r="H28" s="356">
        <v>0.006087962962962964</v>
      </c>
      <c r="I28" s="389">
        <f t="shared" si="0"/>
        <v>0.039236111111111166</v>
      </c>
      <c r="J28" s="344">
        <f t="shared" si="1"/>
        <v>0</v>
      </c>
      <c r="K28" s="344">
        <f t="shared" si="2"/>
        <v>56</v>
      </c>
      <c r="L28" s="344">
        <f t="shared" si="3"/>
        <v>30</v>
      </c>
      <c r="M28" s="345">
        <f t="shared" si="4"/>
        <v>113</v>
      </c>
      <c r="N28" s="346">
        <v>0</v>
      </c>
      <c r="O28" s="347">
        <v>21.37</v>
      </c>
      <c r="P28" s="346">
        <v>0</v>
      </c>
      <c r="Q28" s="346">
        <v>0</v>
      </c>
      <c r="R28" s="347">
        <v>49.23</v>
      </c>
      <c r="S28" s="346">
        <v>4</v>
      </c>
      <c r="T28" s="346">
        <v>0</v>
      </c>
      <c r="U28" s="347">
        <v>35.95</v>
      </c>
      <c r="V28" s="346">
        <v>0</v>
      </c>
      <c r="W28" s="347">
        <v>10.65</v>
      </c>
      <c r="X28" s="345">
        <f t="shared" si="5"/>
        <v>234.20000000000002</v>
      </c>
      <c r="Y28" s="348">
        <f t="shared" si="6"/>
        <v>265.79999999999995</v>
      </c>
      <c r="AA28" s="350"/>
    </row>
    <row r="29" spans="1:27" s="349" customFormat="1" ht="12.75">
      <c r="A29" s="355" t="s">
        <v>267</v>
      </c>
      <c r="B29" s="341">
        <v>45</v>
      </c>
      <c r="C29" s="342" t="s">
        <v>43</v>
      </c>
      <c r="D29" s="342" t="s">
        <v>44</v>
      </c>
      <c r="E29" s="343">
        <v>500</v>
      </c>
      <c r="F29" s="384">
        <v>0.4159722222222222</v>
      </c>
      <c r="G29" s="384">
        <v>0.4524884259259259</v>
      </c>
      <c r="H29" s="356">
        <v>0.0017824074074074072</v>
      </c>
      <c r="I29" s="389">
        <f t="shared" si="0"/>
        <v>0.034733796296296325</v>
      </c>
      <c r="J29" s="344">
        <f t="shared" si="1"/>
        <v>0</v>
      </c>
      <c r="K29" s="344">
        <f t="shared" si="2"/>
        <v>50</v>
      </c>
      <c r="L29" s="344">
        <f t="shared" si="3"/>
        <v>1</v>
      </c>
      <c r="M29" s="345">
        <f t="shared" si="4"/>
        <v>100.03333333333333</v>
      </c>
      <c r="N29" s="346">
        <v>0</v>
      </c>
      <c r="O29" s="347">
        <v>18.84</v>
      </c>
      <c r="P29" s="346">
        <v>0</v>
      </c>
      <c r="Q29" s="346">
        <v>0</v>
      </c>
      <c r="R29" s="347">
        <v>43.65</v>
      </c>
      <c r="S29" s="346">
        <v>6</v>
      </c>
      <c r="T29" s="346">
        <v>10</v>
      </c>
      <c r="U29" s="347">
        <v>48.25</v>
      </c>
      <c r="V29" s="346">
        <v>0</v>
      </c>
      <c r="W29" s="347">
        <v>10.42</v>
      </c>
      <c r="X29" s="345">
        <f t="shared" si="5"/>
        <v>237.19333333333333</v>
      </c>
      <c r="Y29" s="348">
        <f t="shared" si="6"/>
        <v>262.8066666666667</v>
      </c>
      <c r="AA29" s="350"/>
    </row>
    <row r="30" spans="1:27" s="349" customFormat="1" ht="12.75">
      <c r="A30" s="357" t="s">
        <v>268</v>
      </c>
      <c r="B30" s="341">
        <v>167</v>
      </c>
      <c r="C30" s="342" t="s">
        <v>182</v>
      </c>
      <c r="D30" s="342" t="s">
        <v>183</v>
      </c>
      <c r="E30" s="343">
        <v>500</v>
      </c>
      <c r="F30" s="384">
        <v>0.5416666666666666</v>
      </c>
      <c r="G30" s="384">
        <v>0.578599537037037</v>
      </c>
      <c r="H30" s="356">
        <v>0.0010763888888888889</v>
      </c>
      <c r="I30" s="389">
        <f t="shared" si="0"/>
        <v>0.03585648148148152</v>
      </c>
      <c r="J30" s="344">
        <f t="shared" si="1"/>
        <v>0</v>
      </c>
      <c r="K30" s="344">
        <f t="shared" si="2"/>
        <v>51</v>
      </c>
      <c r="L30" s="344">
        <f t="shared" si="3"/>
        <v>38</v>
      </c>
      <c r="M30" s="345">
        <f t="shared" si="4"/>
        <v>103.26666666666667</v>
      </c>
      <c r="N30" s="346">
        <v>2</v>
      </c>
      <c r="O30" s="347">
        <v>19.87</v>
      </c>
      <c r="P30" s="346">
        <v>0</v>
      </c>
      <c r="Q30" s="346">
        <v>0</v>
      </c>
      <c r="R30" s="347">
        <v>47.77</v>
      </c>
      <c r="S30" s="346">
        <v>4</v>
      </c>
      <c r="T30" s="346">
        <v>10</v>
      </c>
      <c r="U30" s="347">
        <v>39.88</v>
      </c>
      <c r="V30" s="346">
        <v>0</v>
      </c>
      <c r="W30" s="347">
        <v>11.46</v>
      </c>
      <c r="X30" s="345">
        <f t="shared" si="5"/>
        <v>238.24666666666667</v>
      </c>
      <c r="Y30" s="348">
        <f t="shared" si="6"/>
        <v>261.75333333333333</v>
      </c>
      <c r="AA30" s="350"/>
    </row>
    <row r="31" spans="1:27" s="349" customFormat="1" ht="12.75">
      <c r="A31" s="355" t="s">
        <v>269</v>
      </c>
      <c r="B31" s="341">
        <v>155</v>
      </c>
      <c r="C31" s="342" t="s">
        <v>161</v>
      </c>
      <c r="D31" s="342" t="s">
        <v>89</v>
      </c>
      <c r="E31" s="343">
        <v>500</v>
      </c>
      <c r="F31" s="384">
        <v>0.525</v>
      </c>
      <c r="G31" s="384">
        <v>0.5551041666666666</v>
      </c>
      <c r="H31" s="356">
        <v>0.002199074074074074</v>
      </c>
      <c r="I31" s="389">
        <f t="shared" si="0"/>
        <v>0.027905092592592523</v>
      </c>
      <c r="J31" s="344">
        <f t="shared" si="1"/>
        <v>0</v>
      </c>
      <c r="K31" s="344">
        <f t="shared" si="2"/>
        <v>40</v>
      </c>
      <c r="L31" s="344">
        <f t="shared" si="3"/>
        <v>11</v>
      </c>
      <c r="M31" s="345">
        <f t="shared" si="4"/>
        <v>80.36666666666666</v>
      </c>
      <c r="N31" s="346">
        <v>0</v>
      </c>
      <c r="O31" s="347">
        <v>22.31</v>
      </c>
      <c r="P31" s="346">
        <v>2</v>
      </c>
      <c r="Q31" s="346">
        <v>10</v>
      </c>
      <c r="R31" s="347">
        <v>59</v>
      </c>
      <c r="S31" s="346">
        <v>0</v>
      </c>
      <c r="T31" s="346">
        <v>10</v>
      </c>
      <c r="U31" s="347">
        <v>44.03</v>
      </c>
      <c r="V31" s="346">
        <v>0</v>
      </c>
      <c r="W31" s="347">
        <v>11.45</v>
      </c>
      <c r="X31" s="345">
        <f t="shared" si="5"/>
        <v>239.15666666666667</v>
      </c>
      <c r="Y31" s="348">
        <f t="shared" si="6"/>
        <v>260.84333333333336</v>
      </c>
      <c r="AA31" s="350"/>
    </row>
    <row r="32" spans="1:27" s="349" customFormat="1" ht="12.75">
      <c r="A32" s="357" t="s">
        <v>270</v>
      </c>
      <c r="B32" s="341">
        <v>112</v>
      </c>
      <c r="C32" s="342" t="s">
        <v>234</v>
      </c>
      <c r="D32" s="342" t="s">
        <v>113</v>
      </c>
      <c r="E32" s="343">
        <v>500</v>
      </c>
      <c r="F32" s="384">
        <v>0.4798611111111111</v>
      </c>
      <c r="G32" s="384">
        <v>0.5122685185185185</v>
      </c>
      <c r="H32" s="356">
        <v>0.0005092592592592592</v>
      </c>
      <c r="I32" s="389">
        <f t="shared" si="0"/>
        <v>0.03189814814814813</v>
      </c>
      <c r="J32" s="344">
        <f t="shared" si="1"/>
        <v>0</v>
      </c>
      <c r="K32" s="344">
        <f t="shared" si="2"/>
        <v>45</v>
      </c>
      <c r="L32" s="344">
        <f t="shared" si="3"/>
        <v>56</v>
      </c>
      <c r="M32" s="345">
        <f t="shared" si="4"/>
        <v>91.86666666666666</v>
      </c>
      <c r="N32" s="346">
        <v>20</v>
      </c>
      <c r="O32" s="347">
        <v>20.62</v>
      </c>
      <c r="P32" s="346">
        <v>0</v>
      </c>
      <c r="Q32" s="346">
        <v>0</v>
      </c>
      <c r="R32" s="347">
        <v>50.6</v>
      </c>
      <c r="S32" s="346">
        <v>0</v>
      </c>
      <c r="T32" s="346">
        <v>0</v>
      </c>
      <c r="U32" s="347">
        <v>38.9</v>
      </c>
      <c r="V32" s="346">
        <v>0</v>
      </c>
      <c r="W32" s="347">
        <v>20.53</v>
      </c>
      <c r="X32" s="345">
        <f t="shared" si="5"/>
        <v>242.51666666666665</v>
      </c>
      <c r="Y32" s="348">
        <f t="shared" si="6"/>
        <v>257.48333333333335</v>
      </c>
      <c r="AA32" s="350"/>
    </row>
    <row r="33" spans="1:27" s="349" customFormat="1" ht="12.75">
      <c r="A33" s="355" t="s">
        <v>271</v>
      </c>
      <c r="B33" s="341">
        <v>30</v>
      </c>
      <c r="C33" s="342" t="s">
        <v>227</v>
      </c>
      <c r="D33" s="342" t="s">
        <v>228</v>
      </c>
      <c r="E33" s="343">
        <v>500</v>
      </c>
      <c r="F33" s="384">
        <v>0.40208333333333335</v>
      </c>
      <c r="G33" s="384">
        <v>0.4354861111111111</v>
      </c>
      <c r="H33" s="356">
        <v>0.003530092592592592</v>
      </c>
      <c r="I33" s="389">
        <f t="shared" si="0"/>
        <v>0.029872685185185134</v>
      </c>
      <c r="J33" s="344">
        <f t="shared" si="1"/>
        <v>0</v>
      </c>
      <c r="K33" s="344">
        <f t="shared" si="2"/>
        <v>43</v>
      </c>
      <c r="L33" s="344">
        <f t="shared" si="3"/>
        <v>1</v>
      </c>
      <c r="M33" s="345">
        <f t="shared" si="4"/>
        <v>86.03333333333333</v>
      </c>
      <c r="N33" s="346">
        <v>0</v>
      </c>
      <c r="O33" s="347">
        <v>25.74</v>
      </c>
      <c r="P33" s="346">
        <v>2</v>
      </c>
      <c r="Q33" s="346">
        <v>20</v>
      </c>
      <c r="R33" s="347">
        <v>59.36</v>
      </c>
      <c r="S33" s="346">
        <v>6</v>
      </c>
      <c r="T33" s="346">
        <v>0</v>
      </c>
      <c r="U33" s="347">
        <v>31.62</v>
      </c>
      <c r="V33" s="346">
        <v>0</v>
      </c>
      <c r="W33" s="347">
        <v>11.77</v>
      </c>
      <c r="X33" s="345">
        <f t="shared" si="5"/>
        <v>242.52333333333334</v>
      </c>
      <c r="Y33" s="348">
        <f t="shared" si="6"/>
        <v>257.4766666666667</v>
      </c>
      <c r="AA33" s="350"/>
    </row>
    <row r="34" spans="1:25" s="349" customFormat="1" ht="12.75">
      <c r="A34" s="357" t="s">
        <v>272</v>
      </c>
      <c r="B34" s="341">
        <v>133</v>
      </c>
      <c r="C34" s="342" t="s">
        <v>159</v>
      </c>
      <c r="D34" s="342" t="s">
        <v>85</v>
      </c>
      <c r="E34" s="343">
        <v>500</v>
      </c>
      <c r="F34" s="384">
        <v>0.5006944444444444</v>
      </c>
      <c r="G34" s="384">
        <v>0.5363888888888889</v>
      </c>
      <c r="H34" s="356">
        <v>0.0032291666666666666</v>
      </c>
      <c r="I34" s="389">
        <f t="shared" si="0"/>
        <v>0.03246527777777781</v>
      </c>
      <c r="J34" s="344">
        <f t="shared" si="1"/>
        <v>0</v>
      </c>
      <c r="K34" s="344">
        <f t="shared" si="2"/>
        <v>46</v>
      </c>
      <c r="L34" s="344">
        <f t="shared" si="3"/>
        <v>45</v>
      </c>
      <c r="M34" s="345">
        <f t="shared" si="4"/>
        <v>93.5</v>
      </c>
      <c r="N34" s="346">
        <v>2</v>
      </c>
      <c r="O34" s="347">
        <v>24.64</v>
      </c>
      <c r="P34" s="346">
        <v>2</v>
      </c>
      <c r="Q34" s="346">
        <v>10</v>
      </c>
      <c r="R34" s="347">
        <v>63.93</v>
      </c>
      <c r="S34" s="346">
        <v>2</v>
      </c>
      <c r="T34" s="346">
        <v>0</v>
      </c>
      <c r="U34" s="347">
        <v>29.28</v>
      </c>
      <c r="V34" s="346">
        <v>0</v>
      </c>
      <c r="W34" s="347">
        <v>15.41</v>
      </c>
      <c r="X34" s="345">
        <f t="shared" si="5"/>
        <v>242.76</v>
      </c>
      <c r="Y34" s="348">
        <f t="shared" si="6"/>
        <v>257.24</v>
      </c>
    </row>
    <row r="35" spans="1:25" s="349" customFormat="1" ht="12.75">
      <c r="A35" s="355" t="s">
        <v>273</v>
      </c>
      <c r="B35" s="341">
        <v>142</v>
      </c>
      <c r="C35" s="342" t="s">
        <v>243</v>
      </c>
      <c r="D35" s="342" t="s">
        <v>74</v>
      </c>
      <c r="E35" s="343">
        <v>500</v>
      </c>
      <c r="F35" s="384">
        <v>0.5076388888888889</v>
      </c>
      <c r="G35" s="384">
        <v>0.546863425925926</v>
      </c>
      <c r="H35" s="356">
        <v>0.0019444444444444442</v>
      </c>
      <c r="I35" s="389">
        <f t="shared" si="0"/>
        <v>0.037280092592592656</v>
      </c>
      <c r="J35" s="344">
        <f t="shared" si="1"/>
        <v>0</v>
      </c>
      <c r="K35" s="344">
        <f t="shared" si="2"/>
        <v>53</v>
      </c>
      <c r="L35" s="344">
        <f t="shared" si="3"/>
        <v>41</v>
      </c>
      <c r="M35" s="345">
        <f t="shared" si="4"/>
        <v>107.36666666666666</v>
      </c>
      <c r="N35" s="346">
        <v>6</v>
      </c>
      <c r="O35" s="347">
        <v>21.34</v>
      </c>
      <c r="P35" s="346">
        <v>0</v>
      </c>
      <c r="Q35" s="346">
        <v>10</v>
      </c>
      <c r="R35" s="347">
        <v>49.14</v>
      </c>
      <c r="S35" s="346">
        <v>0</v>
      </c>
      <c r="T35" s="346">
        <v>10</v>
      </c>
      <c r="U35" s="347">
        <v>35.75</v>
      </c>
      <c r="V35" s="346">
        <v>0</v>
      </c>
      <c r="W35" s="347">
        <v>12.45</v>
      </c>
      <c r="X35" s="345">
        <f t="shared" si="5"/>
        <v>252.04666666666662</v>
      </c>
      <c r="Y35" s="348">
        <f t="shared" si="6"/>
        <v>247.95333333333338</v>
      </c>
    </row>
    <row r="36" spans="1:25" s="349" customFormat="1" ht="12.75">
      <c r="A36" s="357" t="s">
        <v>274</v>
      </c>
      <c r="B36" s="341">
        <v>57</v>
      </c>
      <c r="C36" s="342" t="s">
        <v>229</v>
      </c>
      <c r="D36" s="342" t="s">
        <v>230</v>
      </c>
      <c r="E36" s="343">
        <v>500</v>
      </c>
      <c r="F36" s="384">
        <v>0.4270833333333333</v>
      </c>
      <c r="G36" s="384">
        <v>0.4743981481481481</v>
      </c>
      <c r="H36" s="356">
        <v>0.002916666666666667</v>
      </c>
      <c r="I36" s="389">
        <f t="shared" si="0"/>
        <v>0.044398148148148145</v>
      </c>
      <c r="J36" s="344">
        <f t="shared" si="1"/>
        <v>1</v>
      </c>
      <c r="K36" s="344">
        <f t="shared" si="2"/>
        <v>3</v>
      </c>
      <c r="L36" s="344">
        <f t="shared" si="3"/>
        <v>56</v>
      </c>
      <c r="M36" s="345">
        <f t="shared" si="4"/>
        <v>127.86666666666666</v>
      </c>
      <c r="N36" s="346">
        <v>2</v>
      </c>
      <c r="O36" s="347">
        <v>19.09</v>
      </c>
      <c r="P36" s="346">
        <v>0</v>
      </c>
      <c r="Q36" s="346">
        <v>0</v>
      </c>
      <c r="R36" s="347">
        <v>32.77</v>
      </c>
      <c r="S36" s="346">
        <v>0</v>
      </c>
      <c r="T36" s="346">
        <v>20</v>
      </c>
      <c r="U36" s="347">
        <v>29.6</v>
      </c>
      <c r="V36" s="346">
        <v>20</v>
      </c>
      <c r="W36" s="347">
        <v>8.78</v>
      </c>
      <c r="X36" s="345">
        <f t="shared" si="5"/>
        <v>260.1066666666667</v>
      </c>
      <c r="Y36" s="348">
        <f t="shared" si="6"/>
        <v>239.89333333333332</v>
      </c>
    </row>
    <row r="37" spans="1:25" s="349" customFormat="1" ht="12.75">
      <c r="A37" s="357" t="s">
        <v>276</v>
      </c>
      <c r="B37" s="341">
        <v>121</v>
      </c>
      <c r="C37" s="342" t="s">
        <v>117</v>
      </c>
      <c r="D37" s="342" t="s">
        <v>118</v>
      </c>
      <c r="E37" s="343">
        <v>500</v>
      </c>
      <c r="F37" s="384">
        <v>0.48819444444444443</v>
      </c>
      <c r="G37" s="384">
        <v>0.5456944444444444</v>
      </c>
      <c r="H37" s="356">
        <v>0</v>
      </c>
      <c r="I37" s="389">
        <f>G37-F37-H37</f>
        <v>0.05749999999999994</v>
      </c>
      <c r="J37" s="344">
        <f>HOUR(I37)</f>
        <v>1</v>
      </c>
      <c r="K37" s="344">
        <f>MINUTE(I37)</f>
        <v>22</v>
      </c>
      <c r="L37" s="344">
        <f>SECOND(I37)</f>
        <v>48</v>
      </c>
      <c r="M37" s="345">
        <f>(((J37*3600)+(K37*60)+L37)*2)/60</f>
        <v>165.6</v>
      </c>
      <c r="N37" s="346">
        <v>2</v>
      </c>
      <c r="O37" s="347">
        <v>22.9</v>
      </c>
      <c r="P37" s="346">
        <v>0</v>
      </c>
      <c r="Q37" s="346">
        <v>10</v>
      </c>
      <c r="R37" s="347">
        <v>37.24</v>
      </c>
      <c r="S37" s="346">
        <v>6</v>
      </c>
      <c r="T37" s="346"/>
      <c r="U37" s="347">
        <v>38</v>
      </c>
      <c r="V37" s="346">
        <v>0</v>
      </c>
      <c r="W37" s="347">
        <v>12.12</v>
      </c>
      <c r="X37" s="345">
        <f>M37+N37+O37+P37+Q37+R37+T37+U37+S37+V37+W37</f>
        <v>293.86</v>
      </c>
      <c r="Y37" s="348">
        <f>E37-X37</f>
        <v>206.14</v>
      </c>
    </row>
    <row r="38" spans="1:25" s="349" customFormat="1" ht="12.75">
      <c r="A38" s="357" t="s">
        <v>277</v>
      </c>
      <c r="B38" s="341">
        <v>36</v>
      </c>
      <c r="C38" s="342" t="s">
        <v>78</v>
      </c>
      <c r="D38" s="342" t="s">
        <v>78</v>
      </c>
      <c r="E38" s="343">
        <v>500</v>
      </c>
      <c r="F38" s="384">
        <v>0.4076388888888889</v>
      </c>
      <c r="G38" s="384">
        <v>0.46574074074074073</v>
      </c>
      <c r="H38" s="356">
        <v>0.0005092592592592592</v>
      </c>
      <c r="I38" s="389">
        <f>G38-F38-H38</f>
        <v>0.05759259259259259</v>
      </c>
      <c r="J38" s="344">
        <f>HOUR(I38)</f>
        <v>1</v>
      </c>
      <c r="K38" s="344">
        <f>MINUTE(I38)</f>
        <v>22</v>
      </c>
      <c r="L38" s="344">
        <f>SECOND(I38)</f>
        <v>56</v>
      </c>
      <c r="M38" s="345">
        <f>(((J38*3600)+(K38*60)+L38)*2)/60</f>
        <v>165.86666666666667</v>
      </c>
      <c r="N38" s="346">
        <v>0</v>
      </c>
      <c r="O38" s="347">
        <v>28.06</v>
      </c>
      <c r="P38" s="346">
        <v>2</v>
      </c>
      <c r="Q38" s="346">
        <v>2</v>
      </c>
      <c r="R38" s="347">
        <v>64.06</v>
      </c>
      <c r="S38" s="346">
        <v>4</v>
      </c>
      <c r="T38" s="346">
        <v>0</v>
      </c>
      <c r="U38" s="347">
        <v>44.15</v>
      </c>
      <c r="V38" s="346">
        <v>0</v>
      </c>
      <c r="W38" s="347">
        <v>11.95</v>
      </c>
      <c r="X38" s="345">
        <f>M38+N38+O38+P38+Q38+R38+T38+U38+S38+V38+W38</f>
        <v>322.08666666666664</v>
      </c>
      <c r="Y38" s="348">
        <f>E38-X38</f>
        <v>177.91333333333336</v>
      </c>
    </row>
    <row r="39" spans="1:25" s="377" customFormat="1" ht="12.75">
      <c r="A39" s="355" t="s">
        <v>278</v>
      </c>
      <c r="B39" s="341">
        <v>18</v>
      </c>
      <c r="C39" s="342" t="s">
        <v>224</v>
      </c>
      <c r="D39" s="342" t="s">
        <v>225</v>
      </c>
      <c r="E39" s="343">
        <v>500</v>
      </c>
      <c r="F39" s="384">
        <v>0.3909722222222222</v>
      </c>
      <c r="G39" s="384">
        <v>0.47432870370370367</v>
      </c>
      <c r="H39" s="356">
        <v>0.0024652777777777776</v>
      </c>
      <c r="I39" s="389">
        <f>G39-F39-H39</f>
        <v>0.08089120370370367</v>
      </c>
      <c r="J39" s="344">
        <f>HOUR(I39)</f>
        <v>1</v>
      </c>
      <c r="K39" s="344">
        <f>MINUTE(I39)</f>
        <v>56</v>
      </c>
      <c r="L39" s="344">
        <f>SECOND(I39)</f>
        <v>29</v>
      </c>
      <c r="M39" s="345">
        <f>(((J39*3600)+(K39*60)+L39)*2)/60</f>
        <v>232.96666666666667</v>
      </c>
      <c r="N39" s="346">
        <v>0</v>
      </c>
      <c r="O39" s="347">
        <v>31.11</v>
      </c>
      <c r="P39" s="346">
        <v>0</v>
      </c>
      <c r="Q39" s="346">
        <v>0</v>
      </c>
      <c r="R39" s="347">
        <v>43.6</v>
      </c>
      <c r="S39" s="346">
        <v>6</v>
      </c>
      <c r="T39" s="346">
        <v>10</v>
      </c>
      <c r="U39" s="347">
        <v>52.75</v>
      </c>
      <c r="V39" s="346">
        <v>0</v>
      </c>
      <c r="W39" s="347">
        <v>12.14</v>
      </c>
      <c r="X39" s="345">
        <f>M39+N39+O39+P39+Q39+R39+T39+U39+S39+V39+W39</f>
        <v>388.56666666666666</v>
      </c>
      <c r="Y39" s="348">
        <f>E39-X39</f>
        <v>111.43333333333334</v>
      </c>
    </row>
    <row r="40" spans="1:25" s="349" customFormat="1" ht="12.75">
      <c r="A40" s="355" t="s">
        <v>275</v>
      </c>
      <c r="B40" s="360">
        <v>9</v>
      </c>
      <c r="C40" s="361" t="s">
        <v>223</v>
      </c>
      <c r="D40" s="361" t="s">
        <v>223</v>
      </c>
      <c r="E40" s="362">
        <v>500</v>
      </c>
      <c r="F40" s="385">
        <v>0.3826388888888889</v>
      </c>
      <c r="G40" s="385">
        <v>0.42870370370370375</v>
      </c>
      <c r="H40" s="363">
        <v>0</v>
      </c>
      <c r="I40" s="390">
        <f>G40-F40-H40</f>
        <v>0.046064814814814836</v>
      </c>
      <c r="J40" s="364">
        <f>HOUR(I40)</f>
        <v>1</v>
      </c>
      <c r="K40" s="364">
        <f>MINUTE(I40)</f>
        <v>6</v>
      </c>
      <c r="L40" s="364">
        <f>SECOND(I40)</f>
        <v>20</v>
      </c>
      <c r="M40" s="365">
        <f>(((J40*3600)+(K40*60)+L40)*2)/60</f>
        <v>132.66666666666666</v>
      </c>
      <c r="N40" s="366">
        <v>10</v>
      </c>
      <c r="O40" s="367">
        <v>22.41</v>
      </c>
      <c r="P40" s="366">
        <v>0</v>
      </c>
      <c r="Q40" s="366">
        <v>20</v>
      </c>
      <c r="R40" s="367">
        <v>60.26</v>
      </c>
      <c r="S40" s="366">
        <v>0</v>
      </c>
      <c r="T40" s="366">
        <v>0</v>
      </c>
      <c r="U40" s="367">
        <v>32.16</v>
      </c>
      <c r="V40" s="366">
        <v>0</v>
      </c>
      <c r="W40" s="367">
        <v>12.51</v>
      </c>
      <c r="X40" s="365">
        <f>M40+N40+O40+P40+Q40+R40+T40+U40+S40+V40+W40</f>
        <v>290.00666666666666</v>
      </c>
      <c r="Y40" s="368">
        <f>E40-X40</f>
        <v>209.99333333333334</v>
      </c>
    </row>
    <row r="41" spans="1:25" s="349" customFormat="1" ht="12.75">
      <c r="A41" s="355" t="s">
        <v>275</v>
      </c>
      <c r="B41" s="369">
        <v>148</v>
      </c>
      <c r="C41" s="370" t="s">
        <v>79</v>
      </c>
      <c r="D41" s="370" t="s">
        <v>76</v>
      </c>
      <c r="E41" s="371">
        <v>500</v>
      </c>
      <c r="F41" s="386">
        <v>0.5152777777777778</v>
      </c>
      <c r="G41" s="386">
        <v>0.5643634259259259</v>
      </c>
      <c r="H41" s="372">
        <v>0.003900462962962963</v>
      </c>
      <c r="I41" s="391">
        <f>G41-F41-H41</f>
        <v>0.04518518518518512</v>
      </c>
      <c r="J41" s="373">
        <f>HOUR(I41)</f>
        <v>1</v>
      </c>
      <c r="K41" s="373">
        <f>MINUTE(I41)</f>
        <v>5</v>
      </c>
      <c r="L41" s="373">
        <f>SECOND(I41)</f>
        <v>4</v>
      </c>
      <c r="M41" s="374">
        <f>(((J41*3600)+(K41*60)+L41)*2)/60</f>
        <v>130.13333333333333</v>
      </c>
      <c r="N41" s="375">
        <v>4</v>
      </c>
      <c r="O41" s="376">
        <v>32.62</v>
      </c>
      <c r="P41" s="375">
        <v>0</v>
      </c>
      <c r="Q41" s="375">
        <v>20</v>
      </c>
      <c r="R41" s="376">
        <v>53.5</v>
      </c>
      <c r="S41" s="375">
        <v>2</v>
      </c>
      <c r="T41" s="375">
        <v>0</v>
      </c>
      <c r="U41" s="376">
        <v>51.75</v>
      </c>
      <c r="V41" s="375">
        <v>0</v>
      </c>
      <c r="W41" s="376">
        <v>10.48</v>
      </c>
      <c r="X41" s="374">
        <f>M41+N41+O41+P41+Q41+R41+T41+U41+S41+V41+W41</f>
        <v>304.48333333333335</v>
      </c>
      <c r="Y41" s="374">
        <f>E41-X41</f>
        <v>195.51666666666665</v>
      </c>
    </row>
  </sheetData>
  <sheetProtection selectLockedCells="1" selectUnlockedCells="1"/>
  <mergeCells count="10">
    <mergeCell ref="N11:O11"/>
    <mergeCell ref="Q11:R11"/>
    <mergeCell ref="T11:U11"/>
    <mergeCell ref="V11:W11"/>
    <mergeCell ref="G11:G12"/>
    <mergeCell ref="H11:H12"/>
    <mergeCell ref="N10:O10"/>
    <mergeCell ref="Q10:R10"/>
    <mergeCell ref="V10:W10"/>
    <mergeCell ref="I11:I12"/>
  </mergeCells>
  <printOptions/>
  <pageMargins left="0.49027777777777776" right="0.19027777777777777" top="0.44027777777777777" bottom="0.42986111111111114" header="0.5118055555555555" footer="0.5118055555555555"/>
  <pageSetup fitToHeight="1" fitToWidth="1"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uporabnik</cp:lastModifiedBy>
  <cp:lastPrinted>2013-09-16T11:25:15Z</cp:lastPrinted>
  <dcterms:modified xsi:type="dcterms:W3CDTF">2013-09-16T11:52:49Z</dcterms:modified>
  <cp:category/>
  <cp:version/>
  <cp:contentType/>
  <cp:contentStatus/>
</cp:coreProperties>
</file>